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75" yWindow="60" windowWidth="15900" windowHeight="11760" tabRatio="910" activeTab="2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izdataka'!$A$1:$AQ$222</definedName>
    <definedName name="_xlnm.Print_Area" localSheetId="3">'Ad-2. UNOS prihoda'!$A$1:$AQ$118</definedName>
    <definedName name="_xlnm.Print_Area" localSheetId="0">UPUTE!$A$1:$A$33</definedName>
  </definedNames>
  <calcPr calcId="125725"/>
</workbook>
</file>

<file path=xl/calcChain.xml><?xml version="1.0" encoding="utf-8"?>
<calcChain xmlns="http://schemas.openxmlformats.org/spreadsheetml/2006/main">
  <c r="AH16" i="7"/>
  <c r="AI16"/>
  <c r="AJ16"/>
  <c r="AK16"/>
  <c r="AL16"/>
  <c r="AO16"/>
  <c r="AP16"/>
  <c r="AQ16"/>
  <c r="AG16"/>
  <c r="V16"/>
  <c r="W16"/>
  <c r="X16"/>
  <c r="Y16"/>
  <c r="Z16"/>
  <c r="AC16"/>
  <c r="AD16"/>
  <c r="AE16"/>
  <c r="U16"/>
  <c r="J16"/>
  <c r="K16"/>
  <c r="L16"/>
  <c r="M16"/>
  <c r="N16"/>
  <c r="O16"/>
  <c r="P16"/>
  <c r="Q16"/>
  <c r="R16"/>
  <c r="S16"/>
  <c r="I16"/>
  <c r="AQ39"/>
  <c r="AP39"/>
  <c r="AO39"/>
  <c r="AN39"/>
  <c r="AM39"/>
  <c r="AL39"/>
  <c r="AK39"/>
  <c r="AJ39"/>
  <c r="AI39"/>
  <c r="AH39"/>
  <c r="AG39"/>
  <c r="AF39"/>
  <c r="T39"/>
  <c r="H39"/>
  <c r="AQ38"/>
  <c r="AP38"/>
  <c r="AP37" s="1"/>
  <c r="AO38"/>
  <c r="AN38"/>
  <c r="AN37" s="1"/>
  <c r="AM38"/>
  <c r="AL38"/>
  <c r="AL37" s="1"/>
  <c r="AK38"/>
  <c r="AJ38"/>
  <c r="AJ37" s="1"/>
  <c r="AI38"/>
  <c r="AH38"/>
  <c r="AH37" s="1"/>
  <c r="AG38"/>
  <c r="T38"/>
  <c r="H38"/>
  <c r="AQ37"/>
  <c r="AO37"/>
  <c r="AM37"/>
  <c r="AK37"/>
  <c r="AI37"/>
  <c r="AG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Q36"/>
  <c r="AP36"/>
  <c r="AO36"/>
  <c r="AN36"/>
  <c r="AM36"/>
  <c r="AL36"/>
  <c r="AK36"/>
  <c r="AJ36"/>
  <c r="AI36"/>
  <c r="AH36"/>
  <c r="AG36"/>
  <c r="AF36" s="1"/>
  <c r="T36"/>
  <c r="H36"/>
  <c r="AQ35"/>
  <c r="AP35"/>
  <c r="AO35"/>
  <c r="AN35"/>
  <c r="AM35"/>
  <c r="AL35"/>
  <c r="AK35"/>
  <c r="AJ35"/>
  <c r="AI35"/>
  <c r="AH35"/>
  <c r="AG35"/>
  <c r="AF35"/>
  <c r="T35"/>
  <c r="H35"/>
  <c r="AQ34"/>
  <c r="AP34"/>
  <c r="AO34"/>
  <c r="AN34"/>
  <c r="AM34"/>
  <c r="AL34"/>
  <c r="AK34"/>
  <c r="AJ34"/>
  <c r="AI34"/>
  <c r="AH34"/>
  <c r="AG34"/>
  <c r="AF34"/>
  <c r="T34"/>
  <c r="H34"/>
  <c r="AQ33"/>
  <c r="AP33"/>
  <c r="AO33"/>
  <c r="AN33"/>
  <c r="AM33"/>
  <c r="AL33"/>
  <c r="AK33"/>
  <c r="AJ33"/>
  <c r="AI33"/>
  <c r="AH33"/>
  <c r="AG33"/>
  <c r="AF33" s="1"/>
  <c r="T33"/>
  <c r="H33"/>
  <c r="AQ32"/>
  <c r="AP32"/>
  <c r="AP31" s="1"/>
  <c r="AO32"/>
  <c r="AO31" s="1"/>
  <c r="AO30" s="1"/>
  <c r="AN32"/>
  <c r="AN31" s="1"/>
  <c r="AM32"/>
  <c r="AL32"/>
  <c r="AL31" s="1"/>
  <c r="AK32"/>
  <c r="AK31" s="1"/>
  <c r="AK30" s="1"/>
  <c r="AJ32"/>
  <c r="AJ31" s="1"/>
  <c r="AI32"/>
  <c r="AH32"/>
  <c r="AH31" s="1"/>
  <c r="AG32"/>
  <c r="AF32" s="1"/>
  <c r="T32"/>
  <c r="H32"/>
  <c r="AQ31"/>
  <c r="AM31"/>
  <c r="AI31"/>
  <c r="AE31"/>
  <c r="AD31"/>
  <c r="AC31"/>
  <c r="AB31"/>
  <c r="AA31"/>
  <c r="Z31"/>
  <c r="Y31"/>
  <c r="X31"/>
  <c r="W31"/>
  <c r="V31"/>
  <c r="U31"/>
  <c r="T31" s="1"/>
  <c r="S31"/>
  <c r="R31"/>
  <c r="Q31"/>
  <c r="P31"/>
  <c r="O31"/>
  <c r="N31"/>
  <c r="M31"/>
  <c r="L31"/>
  <c r="K31"/>
  <c r="J31"/>
  <c r="I31"/>
  <c r="H31" s="1"/>
  <c r="AQ30"/>
  <c r="AM30"/>
  <c r="AI30"/>
  <c r="AE30"/>
  <c r="AD30"/>
  <c r="AC30"/>
  <c r="AB30"/>
  <c r="AA30"/>
  <c r="Z30"/>
  <c r="Y30"/>
  <c r="X30"/>
  <c r="W30"/>
  <c r="V30"/>
  <c r="U30"/>
  <c r="T30" s="1"/>
  <c r="S30"/>
  <c r="R30"/>
  <c r="Q30"/>
  <c r="P30"/>
  <c r="O30"/>
  <c r="N30"/>
  <c r="M30"/>
  <c r="L30"/>
  <c r="K30"/>
  <c r="J30"/>
  <c r="I30"/>
  <c r="H30" s="1"/>
  <c r="AQ29"/>
  <c r="AP29"/>
  <c r="AO29"/>
  <c r="AN29"/>
  <c r="AM29"/>
  <c r="AL29"/>
  <c r="AK29"/>
  <c r="AJ29"/>
  <c r="AI29"/>
  <c r="AH29"/>
  <c r="AG29"/>
  <c r="AF29"/>
  <c r="T29"/>
  <c r="H29"/>
  <c r="AQ28"/>
  <c r="AP28"/>
  <c r="AO28"/>
  <c r="AN28"/>
  <c r="AM28"/>
  <c r="AL28"/>
  <c r="AK28"/>
  <c r="AJ28"/>
  <c r="AI28"/>
  <c r="AH28"/>
  <c r="AG28"/>
  <c r="AF28" s="1"/>
  <c r="AE28"/>
  <c r="AD28"/>
  <c r="AC28"/>
  <c r="AB28"/>
  <c r="AA28"/>
  <c r="Z28"/>
  <c r="Y28"/>
  <c r="X28"/>
  <c r="W28"/>
  <c r="V28"/>
  <c r="U28"/>
  <c r="T28" s="1"/>
  <c r="S28"/>
  <c r="R28"/>
  <c r="Q28"/>
  <c r="P28"/>
  <c r="O28"/>
  <c r="N28"/>
  <c r="M28"/>
  <c r="L28"/>
  <c r="K28"/>
  <c r="J28"/>
  <c r="I28"/>
  <c r="H28" s="1"/>
  <c r="AQ27"/>
  <c r="AP27"/>
  <c r="AO27"/>
  <c r="AN27"/>
  <c r="AM27"/>
  <c r="AL27"/>
  <c r="AK27"/>
  <c r="AJ27"/>
  <c r="AI27"/>
  <c r="AH27"/>
  <c r="AG27"/>
  <c r="T27"/>
  <c r="H27"/>
  <c r="AQ26"/>
  <c r="AP26"/>
  <c r="AO26"/>
  <c r="AN26"/>
  <c r="AM26"/>
  <c r="AL26"/>
  <c r="AK26"/>
  <c r="AJ26"/>
  <c r="AI26"/>
  <c r="AH26"/>
  <c r="AG26"/>
  <c r="AF26"/>
  <c r="T26"/>
  <c r="H26"/>
  <c r="AQ25"/>
  <c r="AP25"/>
  <c r="AO25"/>
  <c r="AN25"/>
  <c r="AM25"/>
  <c r="AL25"/>
  <c r="AK25"/>
  <c r="AJ25"/>
  <c r="AI25"/>
  <c r="AH25"/>
  <c r="AG25"/>
  <c r="T25"/>
  <c r="H25"/>
  <c r="AQ24"/>
  <c r="AP24"/>
  <c r="AO24"/>
  <c r="AO23" s="1"/>
  <c r="AO18" s="1"/>
  <c r="AO17" s="1"/>
  <c r="AN24"/>
  <c r="AM24"/>
  <c r="AL24"/>
  <c r="AK24"/>
  <c r="AK23" s="1"/>
  <c r="AK18" s="1"/>
  <c r="AK17" s="1"/>
  <c r="AJ24"/>
  <c r="AI24"/>
  <c r="AH24"/>
  <c r="AG24"/>
  <c r="AF24" s="1"/>
  <c r="T24"/>
  <c r="H24"/>
  <c r="AQ23"/>
  <c r="AM23"/>
  <c r="AI23"/>
  <c r="AE23"/>
  <c r="AD23"/>
  <c r="AC23"/>
  <c r="AB23"/>
  <c r="AA23"/>
  <c r="AA18" s="1"/>
  <c r="AA17" s="1"/>
  <c r="Z23"/>
  <c r="Y23"/>
  <c r="X23"/>
  <c r="W23"/>
  <c r="V23"/>
  <c r="U23"/>
  <c r="S23"/>
  <c r="R23"/>
  <c r="Q23"/>
  <c r="P23"/>
  <c r="O23"/>
  <c r="N23"/>
  <c r="M23"/>
  <c r="L23"/>
  <c r="K23"/>
  <c r="J23"/>
  <c r="I23"/>
  <c r="H23" s="1"/>
  <c r="AQ22"/>
  <c r="AP22"/>
  <c r="AO22"/>
  <c r="AN22"/>
  <c r="AM22"/>
  <c r="AL22"/>
  <c r="AK22"/>
  <c r="AJ22"/>
  <c r="AI22"/>
  <c r="AH22"/>
  <c r="AG22"/>
  <c r="AF22"/>
  <c r="T22"/>
  <c r="H22"/>
  <c r="AQ21"/>
  <c r="AP21"/>
  <c r="AO21"/>
  <c r="AN21"/>
  <c r="AN19" s="1"/>
  <c r="AM21"/>
  <c r="AL21"/>
  <c r="AK21"/>
  <c r="AJ21"/>
  <c r="AJ19" s="1"/>
  <c r="AI21"/>
  <c r="AH21"/>
  <c r="AG21"/>
  <c r="AF21"/>
  <c r="T21"/>
  <c r="H21"/>
  <c r="AQ20"/>
  <c r="AQ19" s="1"/>
  <c r="AQ18" s="1"/>
  <c r="AQ17" s="1"/>
  <c r="AP20"/>
  <c r="AO20"/>
  <c r="AO19" s="1"/>
  <c r="AN20"/>
  <c r="AM20"/>
  <c r="AM19" s="1"/>
  <c r="AM18" s="1"/>
  <c r="AM17" s="1"/>
  <c r="AL20"/>
  <c r="AK20"/>
  <c r="AK19" s="1"/>
  <c r="AJ20"/>
  <c r="AI20"/>
  <c r="AI19" s="1"/>
  <c r="AI18" s="1"/>
  <c r="AI17" s="1"/>
  <c r="AH20"/>
  <c r="AG20"/>
  <c r="T20"/>
  <c r="H20"/>
  <c r="AP19"/>
  <c r="AL19"/>
  <c r="AH19"/>
  <c r="AE19"/>
  <c r="AD19"/>
  <c r="AD18" s="1"/>
  <c r="AD17" s="1"/>
  <c r="AC19"/>
  <c r="AB19"/>
  <c r="AB18" s="1"/>
  <c r="AB17" s="1"/>
  <c r="AA19"/>
  <c r="Z19"/>
  <c r="Z18" s="1"/>
  <c r="Z17" s="1"/>
  <c r="Y19"/>
  <c r="X19"/>
  <c r="X18" s="1"/>
  <c r="X17" s="1"/>
  <c r="W19"/>
  <c r="V19"/>
  <c r="V18" s="1"/>
  <c r="V17" s="1"/>
  <c r="U19"/>
  <c r="T19"/>
  <c r="S19"/>
  <c r="R19"/>
  <c r="R18" s="1"/>
  <c r="R17" s="1"/>
  <c r="Q19"/>
  <c r="P19"/>
  <c r="P18" s="1"/>
  <c r="P17" s="1"/>
  <c r="O19"/>
  <c r="N19"/>
  <c r="N18" s="1"/>
  <c r="N17" s="1"/>
  <c r="M19"/>
  <c r="L19"/>
  <c r="L18" s="1"/>
  <c r="L17" s="1"/>
  <c r="K19"/>
  <c r="J19"/>
  <c r="J18" s="1"/>
  <c r="I19"/>
  <c r="H19"/>
  <c r="AE18"/>
  <c r="AC18"/>
  <c r="Y18"/>
  <c r="W18"/>
  <c r="U18"/>
  <c r="S18"/>
  <c r="Q18"/>
  <c r="O18"/>
  <c r="M18"/>
  <c r="K18"/>
  <c r="I18"/>
  <c r="AE17"/>
  <c r="AC17"/>
  <c r="Y17"/>
  <c r="W17"/>
  <c r="U17"/>
  <c r="S17"/>
  <c r="Q17"/>
  <c r="O17"/>
  <c r="M17"/>
  <c r="K17"/>
  <c r="J17"/>
  <c r="I17"/>
  <c r="H17" s="1"/>
  <c r="G48" i="5"/>
  <c r="AI48" i="12"/>
  <c r="AI47"/>
  <c r="AF25" i="7" l="1"/>
  <c r="T23"/>
  <c r="AJ18"/>
  <c r="AF37"/>
  <c r="AN18"/>
  <c r="AG23"/>
  <c r="AH23"/>
  <c r="AJ23"/>
  <c r="AL23"/>
  <c r="AN23"/>
  <c r="AP23"/>
  <c r="AF27"/>
  <c r="AG31"/>
  <c r="AH30"/>
  <c r="AJ30"/>
  <c r="AL30"/>
  <c r="AN30"/>
  <c r="AP30"/>
  <c r="AF38"/>
  <c r="AH18"/>
  <c r="AH17" s="1"/>
  <c r="AL18"/>
  <c r="AL17" s="1"/>
  <c r="AP18"/>
  <c r="AP17" s="1"/>
  <c r="AF20"/>
  <c r="AG19"/>
  <c r="T17"/>
  <c r="H18"/>
  <c r="T18"/>
  <c r="I20" i="5"/>
  <c r="H20"/>
  <c r="G20"/>
  <c r="B7"/>
  <c r="AF23" i="7" l="1"/>
  <c r="AF31"/>
  <c r="AG30"/>
  <c r="AF30" s="1"/>
  <c r="AN17"/>
  <c r="AJ17"/>
  <c r="AF19"/>
  <c r="AG18"/>
  <c r="AQ187"/>
  <c r="AP187"/>
  <c r="AO187"/>
  <c r="AN187"/>
  <c r="AM187"/>
  <c r="AL187"/>
  <c r="AK187"/>
  <c r="AJ187"/>
  <c r="AI187"/>
  <c r="AH187"/>
  <c r="AQ186"/>
  <c r="AP186"/>
  <c r="AO186"/>
  <c r="AN186"/>
  <c r="AM186"/>
  <c r="AL186"/>
  <c r="AK186"/>
  <c r="AJ186"/>
  <c r="AI186"/>
  <c r="AH186"/>
  <c r="AQ180"/>
  <c r="AP180"/>
  <c r="AO180"/>
  <c r="AN180"/>
  <c r="AM180"/>
  <c r="AL180"/>
  <c r="AK180"/>
  <c r="AJ180"/>
  <c r="AI180"/>
  <c r="AH180"/>
  <c r="AQ179"/>
  <c r="AP179"/>
  <c r="AO179"/>
  <c r="AN179"/>
  <c r="AM179"/>
  <c r="AL179"/>
  <c r="AK179"/>
  <c r="AJ179"/>
  <c r="AI179"/>
  <c r="AH179"/>
  <c r="AQ174"/>
  <c r="AP174"/>
  <c r="AO174"/>
  <c r="AN174"/>
  <c r="AM174"/>
  <c r="AL174"/>
  <c r="AK174"/>
  <c r="AJ174"/>
  <c r="AI174"/>
  <c r="AH174"/>
  <c r="AQ173"/>
  <c r="AP173"/>
  <c r="AO173"/>
  <c r="AN173"/>
  <c r="AM173"/>
  <c r="AL173"/>
  <c r="AK173"/>
  <c r="AJ173"/>
  <c r="AI173"/>
  <c r="AH173"/>
  <c r="AQ170"/>
  <c r="AP170"/>
  <c r="AO170"/>
  <c r="AN170"/>
  <c r="AM170"/>
  <c r="AL170"/>
  <c r="AK170"/>
  <c r="AJ170"/>
  <c r="AI170"/>
  <c r="AH170"/>
  <c r="AQ169"/>
  <c r="AP169"/>
  <c r="AO169"/>
  <c r="AN169"/>
  <c r="AM169"/>
  <c r="AL169"/>
  <c r="AK169"/>
  <c r="AJ169"/>
  <c r="AI169"/>
  <c r="AH169"/>
  <c r="AQ163"/>
  <c r="AP163"/>
  <c r="AO163"/>
  <c r="AN163"/>
  <c r="AM163"/>
  <c r="AL163"/>
  <c r="AK163"/>
  <c r="AJ163"/>
  <c r="AI163"/>
  <c r="AH163"/>
  <c r="AQ160"/>
  <c r="AP160"/>
  <c r="AO160"/>
  <c r="AN160"/>
  <c r="AM160"/>
  <c r="AL160"/>
  <c r="AK160"/>
  <c r="AJ160"/>
  <c r="AI160"/>
  <c r="AH160"/>
  <c r="AQ159"/>
  <c r="AP159"/>
  <c r="AO159"/>
  <c r="AN159"/>
  <c r="AM159"/>
  <c r="AL159"/>
  <c r="AK159"/>
  <c r="AJ159"/>
  <c r="AI159"/>
  <c r="AH159"/>
  <c r="AQ157"/>
  <c r="AP157"/>
  <c r="AO157"/>
  <c r="AN157"/>
  <c r="AM157"/>
  <c r="AL157"/>
  <c r="AK157"/>
  <c r="AJ157"/>
  <c r="AI157"/>
  <c r="AH157"/>
  <c r="AQ156"/>
  <c r="AP156"/>
  <c r="AO156"/>
  <c r="AN156"/>
  <c r="AM156"/>
  <c r="AL156"/>
  <c r="AK156"/>
  <c r="AJ156"/>
  <c r="AI156"/>
  <c r="AH156"/>
  <c r="AQ155"/>
  <c r="AP155"/>
  <c r="AO155"/>
  <c r="AN155"/>
  <c r="AM155"/>
  <c r="AL155"/>
  <c r="AK155"/>
  <c r="AJ155"/>
  <c r="AI155"/>
  <c r="AH155"/>
  <c r="AQ154"/>
  <c r="AP154"/>
  <c r="AO154"/>
  <c r="AN154"/>
  <c r="AM154"/>
  <c r="AL154"/>
  <c r="AK154"/>
  <c r="AJ154"/>
  <c r="AI154"/>
  <c r="AH154"/>
  <c r="AQ153"/>
  <c r="AP153"/>
  <c r="AO153"/>
  <c r="AN153"/>
  <c r="AM153"/>
  <c r="AL153"/>
  <c r="AK153"/>
  <c r="AJ153"/>
  <c r="AI153"/>
  <c r="AH153"/>
  <c r="AQ151"/>
  <c r="AP151"/>
  <c r="AO151"/>
  <c r="AN151"/>
  <c r="AM151"/>
  <c r="AL151"/>
  <c r="AK151"/>
  <c r="AJ151"/>
  <c r="AI151"/>
  <c r="AH151"/>
  <c r="AQ150"/>
  <c r="AP150"/>
  <c r="AO150"/>
  <c r="AN150"/>
  <c r="AM150"/>
  <c r="AL150"/>
  <c r="AK150"/>
  <c r="AJ150"/>
  <c r="AI150"/>
  <c r="AH150"/>
  <c r="AQ149"/>
  <c r="AP149"/>
  <c r="AO149"/>
  <c r="AN149"/>
  <c r="AM149"/>
  <c r="AL149"/>
  <c r="AK149"/>
  <c r="AJ149"/>
  <c r="AI149"/>
  <c r="AH149"/>
  <c r="AQ142"/>
  <c r="AP142"/>
  <c r="AO142"/>
  <c r="AN142"/>
  <c r="AM142"/>
  <c r="AL142"/>
  <c r="AK142"/>
  <c r="AJ142"/>
  <c r="AI142"/>
  <c r="AH142"/>
  <c r="AQ141"/>
  <c r="AP141"/>
  <c r="AO141"/>
  <c r="AN141"/>
  <c r="AM141"/>
  <c r="AL141"/>
  <c r="AK141"/>
  <c r="AJ141"/>
  <c r="AI141"/>
  <c r="AH141"/>
  <c r="AQ140"/>
  <c r="AP140"/>
  <c r="AO140"/>
  <c r="AN140"/>
  <c r="AM140"/>
  <c r="AL140"/>
  <c r="AK140"/>
  <c r="AJ140"/>
  <c r="AI140"/>
  <c r="AH140"/>
  <c r="AQ139"/>
  <c r="AP139"/>
  <c r="AO139"/>
  <c r="AN139"/>
  <c r="AM139"/>
  <c r="AL139"/>
  <c r="AK139"/>
  <c r="AJ139"/>
  <c r="AI139"/>
  <c r="AH139"/>
  <c r="AQ137"/>
  <c r="AP137"/>
  <c r="AO137"/>
  <c r="AN137"/>
  <c r="AM137"/>
  <c r="AL137"/>
  <c r="AK137"/>
  <c r="AJ137"/>
  <c r="AI137"/>
  <c r="AH137"/>
  <c r="AQ136"/>
  <c r="AP136"/>
  <c r="AO136"/>
  <c r="AN136"/>
  <c r="AM136"/>
  <c r="AL136"/>
  <c r="AK136"/>
  <c r="AJ136"/>
  <c r="AI136"/>
  <c r="AH136"/>
  <c r="AQ135"/>
  <c r="AP135"/>
  <c r="AO135"/>
  <c r="AN135"/>
  <c r="AM135"/>
  <c r="AL135"/>
  <c r="AK135"/>
  <c r="AJ135"/>
  <c r="AI135"/>
  <c r="AH135"/>
  <c r="AQ129"/>
  <c r="AP129"/>
  <c r="AO129"/>
  <c r="AN129"/>
  <c r="AM129"/>
  <c r="AL129"/>
  <c r="AK129"/>
  <c r="AJ129"/>
  <c r="AI129"/>
  <c r="AH129"/>
  <c r="AQ128"/>
  <c r="AP128"/>
  <c r="AO128"/>
  <c r="AN128"/>
  <c r="AM128"/>
  <c r="AL128"/>
  <c r="AK128"/>
  <c r="AJ128"/>
  <c r="AI128"/>
  <c r="AH128"/>
  <c r="AQ127"/>
  <c r="AP127"/>
  <c r="AO127"/>
  <c r="AN127"/>
  <c r="AM127"/>
  <c r="AL127"/>
  <c r="AK127"/>
  <c r="AJ127"/>
  <c r="AI127"/>
  <c r="AH127"/>
  <c r="AQ126"/>
  <c r="AP126"/>
  <c r="AO126"/>
  <c r="AN126"/>
  <c r="AM126"/>
  <c r="AL126"/>
  <c r="AK126"/>
  <c r="AJ126"/>
  <c r="AI126"/>
  <c r="AH126"/>
  <c r="AQ120"/>
  <c r="AP120"/>
  <c r="AO120"/>
  <c r="AN120"/>
  <c r="AM120"/>
  <c r="AL120"/>
  <c r="AK120"/>
  <c r="AJ120"/>
  <c r="AI120"/>
  <c r="AH120"/>
  <c r="AQ117"/>
  <c r="AP117"/>
  <c r="AO117"/>
  <c r="AN117"/>
  <c r="AM117"/>
  <c r="AL117"/>
  <c r="AK117"/>
  <c r="AJ117"/>
  <c r="AI117"/>
  <c r="AH117"/>
  <c r="AQ116"/>
  <c r="AP116"/>
  <c r="AO116"/>
  <c r="AN116"/>
  <c r="AM116"/>
  <c r="AL116"/>
  <c r="AK116"/>
  <c r="AJ116"/>
  <c r="AI116"/>
  <c r="AH116"/>
  <c r="AQ115"/>
  <c r="AP115"/>
  <c r="AO115"/>
  <c r="AN115"/>
  <c r="AM115"/>
  <c r="AL115"/>
  <c r="AK115"/>
  <c r="AJ115"/>
  <c r="AI115"/>
  <c r="AH115"/>
  <c r="AQ114"/>
  <c r="AP114"/>
  <c r="AO114"/>
  <c r="AN114"/>
  <c r="AM114"/>
  <c r="AL114"/>
  <c r="AK114"/>
  <c r="AJ114"/>
  <c r="AI114"/>
  <c r="AH114"/>
  <c r="AQ109"/>
  <c r="AP109"/>
  <c r="AO109"/>
  <c r="AN109"/>
  <c r="AM109"/>
  <c r="AL109"/>
  <c r="AK109"/>
  <c r="AJ109"/>
  <c r="AI109"/>
  <c r="AH109"/>
  <c r="AQ108"/>
  <c r="AP108"/>
  <c r="AO108"/>
  <c r="AN108"/>
  <c r="AM108"/>
  <c r="AL108"/>
  <c r="AK108"/>
  <c r="AJ108"/>
  <c r="AI108"/>
  <c r="AH108"/>
  <c r="AQ107"/>
  <c r="AP107"/>
  <c r="AO107"/>
  <c r="AN107"/>
  <c r="AM107"/>
  <c r="AL107"/>
  <c r="AK107"/>
  <c r="AJ107"/>
  <c r="AI107"/>
  <c r="AH107"/>
  <c r="AQ106"/>
  <c r="AP106"/>
  <c r="AO106"/>
  <c r="AN106"/>
  <c r="AM106"/>
  <c r="AL106"/>
  <c r="AK106"/>
  <c r="AJ106"/>
  <c r="AI106"/>
  <c r="AH106"/>
  <c r="AQ104"/>
  <c r="AP104"/>
  <c r="AO104"/>
  <c r="AN104"/>
  <c r="AM104"/>
  <c r="AL104"/>
  <c r="AK104"/>
  <c r="AJ104"/>
  <c r="AI104"/>
  <c r="AH104"/>
  <c r="AQ103"/>
  <c r="AP103"/>
  <c r="AO103"/>
  <c r="AN103"/>
  <c r="AM103"/>
  <c r="AL103"/>
  <c r="AK103"/>
  <c r="AJ103"/>
  <c r="AI103"/>
  <c r="AH103"/>
  <c r="AQ102"/>
  <c r="AP102"/>
  <c r="AO102"/>
  <c r="AN102"/>
  <c r="AM102"/>
  <c r="AL102"/>
  <c r="AK102"/>
  <c r="AJ102"/>
  <c r="AI102"/>
  <c r="AH102"/>
  <c r="AQ96"/>
  <c r="AP96"/>
  <c r="AO96"/>
  <c r="AN96"/>
  <c r="AM96"/>
  <c r="AL96"/>
  <c r="AK96"/>
  <c r="AJ96"/>
  <c r="AI96"/>
  <c r="AH96"/>
  <c r="AQ95"/>
  <c r="AP95"/>
  <c r="AO95"/>
  <c r="AN95"/>
  <c r="AM95"/>
  <c r="AL95"/>
  <c r="AK95"/>
  <c r="AJ95"/>
  <c r="AI95"/>
  <c r="AH95"/>
  <c r="AQ93"/>
  <c r="AP93"/>
  <c r="AO93"/>
  <c r="AN93"/>
  <c r="AM93"/>
  <c r="AL93"/>
  <c r="AK93"/>
  <c r="AJ93"/>
  <c r="AI93"/>
  <c r="AH93"/>
  <c r="AQ92"/>
  <c r="AP92"/>
  <c r="AO92"/>
  <c r="AN92"/>
  <c r="AM92"/>
  <c r="AL92"/>
  <c r="AK92"/>
  <c r="AJ92"/>
  <c r="AI92"/>
  <c r="AH92"/>
  <c r="AQ91"/>
  <c r="AP91"/>
  <c r="AO91"/>
  <c r="AN91"/>
  <c r="AM91"/>
  <c r="AL91"/>
  <c r="AK91"/>
  <c r="AJ91"/>
  <c r="AI91"/>
  <c r="AH91"/>
  <c r="AQ88"/>
  <c r="AP88"/>
  <c r="AO88"/>
  <c r="AN88"/>
  <c r="AM88"/>
  <c r="AL88"/>
  <c r="AK88"/>
  <c r="AJ88"/>
  <c r="AI88"/>
  <c r="AH88"/>
  <c r="AQ86"/>
  <c r="AP86"/>
  <c r="AO86"/>
  <c r="AN86"/>
  <c r="AM86"/>
  <c r="AL86"/>
  <c r="AK86"/>
  <c r="AJ86"/>
  <c r="AI86"/>
  <c r="AH86"/>
  <c r="AQ85"/>
  <c r="AP85"/>
  <c r="AO85"/>
  <c r="AN85"/>
  <c r="AM85"/>
  <c r="AL85"/>
  <c r="AK85"/>
  <c r="AJ85"/>
  <c r="AI85"/>
  <c r="AH85"/>
  <c r="AQ84"/>
  <c r="AP84"/>
  <c r="AO84"/>
  <c r="AN84"/>
  <c r="AM84"/>
  <c r="AL84"/>
  <c r="AK84"/>
  <c r="AJ84"/>
  <c r="AI84"/>
  <c r="AH84"/>
  <c r="AQ83"/>
  <c r="AP83"/>
  <c r="AO83"/>
  <c r="AN83"/>
  <c r="AM83"/>
  <c r="AL83"/>
  <c r="AK83"/>
  <c r="AJ83"/>
  <c r="AI83"/>
  <c r="AH83"/>
  <c r="AQ82"/>
  <c r="AP82"/>
  <c r="AO82"/>
  <c r="AN82"/>
  <c r="AM82"/>
  <c r="AL82"/>
  <c r="AK82"/>
  <c r="AJ82"/>
  <c r="AI82"/>
  <c r="AH82"/>
  <c r="AQ76"/>
  <c r="AP76"/>
  <c r="AO76"/>
  <c r="AN76"/>
  <c r="AM76"/>
  <c r="AL76"/>
  <c r="AK76"/>
  <c r="AJ76"/>
  <c r="AI76"/>
  <c r="AH76"/>
  <c r="AQ75"/>
  <c r="AP75"/>
  <c r="AO75"/>
  <c r="AN75"/>
  <c r="AM75"/>
  <c r="AL75"/>
  <c r="AK75"/>
  <c r="AJ75"/>
  <c r="AI75"/>
  <c r="AH75"/>
  <c r="AQ74"/>
  <c r="AP74"/>
  <c r="AO74"/>
  <c r="AN74"/>
  <c r="AM74"/>
  <c r="AL74"/>
  <c r="AK74"/>
  <c r="AJ74"/>
  <c r="AI74"/>
  <c r="AH74"/>
  <c r="AQ73"/>
  <c r="AP73"/>
  <c r="AO73"/>
  <c r="AN73"/>
  <c r="AM73"/>
  <c r="AL73"/>
  <c r="AK73"/>
  <c r="AJ73"/>
  <c r="AI73"/>
  <c r="AH73"/>
  <c r="AQ71"/>
  <c r="AP71"/>
  <c r="AO71"/>
  <c r="AN71"/>
  <c r="AM71"/>
  <c r="AL71"/>
  <c r="AK71"/>
  <c r="AJ71"/>
  <c r="AI71"/>
  <c r="AH71"/>
  <c r="AQ70"/>
  <c r="AP70"/>
  <c r="AO70"/>
  <c r="AN70"/>
  <c r="AM70"/>
  <c r="AL70"/>
  <c r="AK70"/>
  <c r="AJ70"/>
  <c r="AI70"/>
  <c r="AH70"/>
  <c r="AQ69"/>
  <c r="AP69"/>
  <c r="AO69"/>
  <c r="AN69"/>
  <c r="AM69"/>
  <c r="AL69"/>
  <c r="AK69"/>
  <c r="AJ69"/>
  <c r="AI69"/>
  <c r="AH69"/>
  <c r="AQ63"/>
  <c r="AP63"/>
  <c r="AO63"/>
  <c r="AN63"/>
  <c r="AM63"/>
  <c r="AL63"/>
  <c r="AK63"/>
  <c r="AJ63"/>
  <c r="AI63"/>
  <c r="AH63"/>
  <c r="AQ62"/>
  <c r="AP62"/>
  <c r="AO62"/>
  <c r="AN62"/>
  <c r="AM62"/>
  <c r="AL62"/>
  <c r="AK62"/>
  <c r="AJ62"/>
  <c r="AI62"/>
  <c r="AH62"/>
  <c r="AQ60"/>
  <c r="AP60"/>
  <c r="AO60"/>
  <c r="AN60"/>
  <c r="AM60"/>
  <c r="AL60"/>
  <c r="AK60"/>
  <c r="AJ60"/>
  <c r="AI60"/>
  <c r="AH60"/>
  <c r="AQ59"/>
  <c r="AP59"/>
  <c r="AO59"/>
  <c r="AN59"/>
  <c r="AM59"/>
  <c r="AL59"/>
  <c r="AK59"/>
  <c r="AJ59"/>
  <c r="AI59"/>
  <c r="AH59"/>
  <c r="AQ58"/>
  <c r="AP58"/>
  <c r="AO58"/>
  <c r="AN58"/>
  <c r="AM58"/>
  <c r="AL58"/>
  <c r="AK58"/>
  <c r="AJ58"/>
  <c r="AI58"/>
  <c r="AH58"/>
  <c r="AQ57"/>
  <c r="AP57"/>
  <c r="AO57"/>
  <c r="AN57"/>
  <c r="AM57"/>
  <c r="AL57"/>
  <c r="AK57"/>
  <c r="AJ57"/>
  <c r="AI57"/>
  <c r="AH57"/>
  <c r="AQ56"/>
  <c r="AP56"/>
  <c r="AO56"/>
  <c r="AN56"/>
  <c r="AM56"/>
  <c r="AL56"/>
  <c r="AK56"/>
  <c r="AJ56"/>
  <c r="AI56"/>
  <c r="AH56"/>
  <c r="AQ53"/>
  <c r="AP53"/>
  <c r="AO53"/>
  <c r="AN53"/>
  <c r="AM53"/>
  <c r="AL53"/>
  <c r="AK53"/>
  <c r="AJ53"/>
  <c r="AI53"/>
  <c r="AH53"/>
  <c r="AQ51"/>
  <c r="AP51"/>
  <c r="AO51"/>
  <c r="AN51"/>
  <c r="AM51"/>
  <c r="AL51"/>
  <c r="AK51"/>
  <c r="AJ51"/>
  <c r="AI51"/>
  <c r="AH51"/>
  <c r="AQ50"/>
  <c r="AP50"/>
  <c r="AO50"/>
  <c r="AN50"/>
  <c r="AM50"/>
  <c r="AL50"/>
  <c r="AK50"/>
  <c r="AJ50"/>
  <c r="AI50"/>
  <c r="AH50"/>
  <c r="AQ49"/>
  <c r="AP49"/>
  <c r="AO49"/>
  <c r="AN49"/>
  <c r="AM49"/>
  <c r="AL49"/>
  <c r="AK49"/>
  <c r="AJ49"/>
  <c r="AI49"/>
  <c r="AH49"/>
  <c r="AQ48"/>
  <c r="AP48"/>
  <c r="AO48"/>
  <c r="AN48"/>
  <c r="AM48"/>
  <c r="AL48"/>
  <c r="AK48"/>
  <c r="AJ48"/>
  <c r="AI48"/>
  <c r="AH48"/>
  <c r="AQ46"/>
  <c r="AP46"/>
  <c r="AO46"/>
  <c r="AN46"/>
  <c r="AM46"/>
  <c r="AL46"/>
  <c r="AK46"/>
  <c r="AJ46"/>
  <c r="AI46"/>
  <c r="AH46"/>
  <c r="AQ45"/>
  <c r="AP45"/>
  <c r="AO45"/>
  <c r="AN45"/>
  <c r="AM45"/>
  <c r="AL45"/>
  <c r="AK45"/>
  <c r="AJ45"/>
  <c r="AI45"/>
  <c r="AH45"/>
  <c r="AQ44"/>
  <c r="AP44"/>
  <c r="AO44"/>
  <c r="AN44"/>
  <c r="AM44"/>
  <c r="AL44"/>
  <c r="AK44"/>
  <c r="AJ44"/>
  <c r="AI44"/>
  <c r="AH44"/>
  <c r="AG45"/>
  <c r="AG46"/>
  <c r="AG187"/>
  <c r="AG186"/>
  <c r="AG180"/>
  <c r="AG179"/>
  <c r="AG174"/>
  <c r="AG173"/>
  <c r="AG170"/>
  <c r="AG169"/>
  <c r="AG163"/>
  <c r="AG160"/>
  <c r="AG159"/>
  <c r="AG157"/>
  <c r="AG156"/>
  <c r="AG155"/>
  <c r="AG154"/>
  <c r="AG153"/>
  <c r="AG151"/>
  <c r="AG150"/>
  <c r="AG149"/>
  <c r="AG142"/>
  <c r="AG141"/>
  <c r="AG140"/>
  <c r="AG139"/>
  <c r="AG137"/>
  <c r="AG136"/>
  <c r="AG135"/>
  <c r="AG129"/>
  <c r="AG128"/>
  <c r="AG127"/>
  <c r="AG126"/>
  <c r="AG120"/>
  <c r="AG117"/>
  <c r="AG116"/>
  <c r="AG115"/>
  <c r="AG114"/>
  <c r="AG109"/>
  <c r="AG108"/>
  <c r="AG107"/>
  <c r="AG106"/>
  <c r="AG104"/>
  <c r="AG103"/>
  <c r="AG102"/>
  <c r="AG96"/>
  <c r="AG95"/>
  <c r="AG93"/>
  <c r="AG92"/>
  <c r="AG91"/>
  <c r="AG88"/>
  <c r="AG86"/>
  <c r="AG85"/>
  <c r="AG84"/>
  <c r="AG83"/>
  <c r="AG82"/>
  <c r="AG76"/>
  <c r="AG75"/>
  <c r="AG74"/>
  <c r="AG73"/>
  <c r="AG71"/>
  <c r="AG70"/>
  <c r="AG69"/>
  <c r="AG59"/>
  <c r="AG63"/>
  <c r="AG62"/>
  <c r="AG60"/>
  <c r="AG58"/>
  <c r="AG57"/>
  <c r="AG56"/>
  <c r="AG53"/>
  <c r="AG51"/>
  <c r="AG50"/>
  <c r="AG49"/>
  <c r="AG48"/>
  <c r="AG44"/>
  <c r="T69"/>
  <c r="T44"/>
  <c r="AH85" i="12"/>
  <c r="AH84"/>
  <c r="AH83"/>
  <c r="AG85"/>
  <c r="AG84"/>
  <c r="AG83"/>
  <c r="AL88"/>
  <c r="AK90"/>
  <c r="AK70"/>
  <c r="AL66"/>
  <c r="AL65"/>
  <c r="AL64"/>
  <c r="AK63"/>
  <c r="AL62"/>
  <c r="AO78"/>
  <c r="AO80"/>
  <c r="AO79"/>
  <c r="AO77"/>
  <c r="AO76"/>
  <c r="AO75"/>
  <c r="AO74"/>
  <c r="AO73"/>
  <c r="AP64"/>
  <c r="AP97"/>
  <c r="AP101"/>
  <c r="AP100"/>
  <c r="AP98"/>
  <c r="AP96"/>
  <c r="AP94"/>
  <c r="AQ107"/>
  <c r="AP118"/>
  <c r="AO118"/>
  <c r="AN118"/>
  <c r="AM118"/>
  <c r="AL118"/>
  <c r="AP117"/>
  <c r="AO117"/>
  <c r="AN117"/>
  <c r="AM117"/>
  <c r="AL117"/>
  <c r="AP116"/>
  <c r="AO116"/>
  <c r="AN116"/>
  <c r="AM116"/>
  <c r="AL116"/>
  <c r="AP115"/>
  <c r="AO115"/>
  <c r="AN115"/>
  <c r="AM115"/>
  <c r="AL115"/>
  <c r="AP114"/>
  <c r="AO114"/>
  <c r="AN114"/>
  <c r="AM114"/>
  <c r="AL114"/>
  <c r="AP113"/>
  <c r="AO113"/>
  <c r="AN113"/>
  <c r="AM113"/>
  <c r="AL113"/>
  <c r="AK118"/>
  <c r="AK117"/>
  <c r="AK116"/>
  <c r="AK115"/>
  <c r="AK114"/>
  <c r="AK113"/>
  <c r="AK71"/>
  <c r="AK69"/>
  <c r="AK59"/>
  <c r="AK58"/>
  <c r="AK56"/>
  <c r="AK55"/>
  <c r="AK54"/>
  <c r="AK53"/>
  <c r="AK52"/>
  <c r="AK51"/>
  <c r="AM48"/>
  <c r="AM47"/>
  <c r="AM43"/>
  <c r="AM42"/>
  <c r="AM41"/>
  <c r="AM40"/>
  <c r="AM39"/>
  <c r="AM38"/>
  <c r="AM37"/>
  <c r="AM36"/>
  <c r="AK43"/>
  <c r="AK42"/>
  <c r="AK41"/>
  <c r="AK40"/>
  <c r="AK39"/>
  <c r="AK38"/>
  <c r="AK37"/>
  <c r="AK36"/>
  <c r="AI37"/>
  <c r="AI36"/>
  <c r="AN34"/>
  <c r="AN33"/>
  <c r="AN32"/>
  <c r="AN31"/>
  <c r="AJ33"/>
  <c r="AJ31"/>
  <c r="AN29"/>
  <c r="AN28"/>
  <c r="AN27"/>
  <c r="AN26"/>
  <c r="AN25"/>
  <c r="AN24"/>
  <c r="AN22"/>
  <c r="AN21"/>
  <c r="AN20"/>
  <c r="AN19"/>
  <c r="AM22"/>
  <c r="AM21"/>
  <c r="AM20"/>
  <c r="AM19"/>
  <c r="AM17"/>
  <c r="AM16"/>
  <c r="AF18" i="7" l="1"/>
  <c r="AG17"/>
  <c r="AF17" s="1"/>
  <c r="AF8"/>
  <c r="T8"/>
  <c r="AF5" i="9" l="1"/>
  <c r="AF5" i="12"/>
  <c r="T5" i="9"/>
  <c r="T5" i="12"/>
  <c r="H8" i="7" l="1"/>
  <c r="H5" i="9" l="1"/>
  <c r="H5" i="12"/>
  <c r="AF118" l="1"/>
  <c r="AF117"/>
  <c r="AF116"/>
  <c r="AF115"/>
  <c r="AF114"/>
  <c r="AF113"/>
  <c r="AQ112"/>
  <c r="AP112"/>
  <c r="AO112"/>
  <c r="AN112"/>
  <c r="AM112"/>
  <c r="AL112"/>
  <c r="AK112"/>
  <c r="AJ112"/>
  <c r="AJ48" i="9" s="1"/>
  <c r="AI112" i="12"/>
  <c r="AI48" i="9" s="1"/>
  <c r="AH112" i="12"/>
  <c r="AG112"/>
  <c r="AJ111"/>
  <c r="AJ110" s="1"/>
  <c r="AI111"/>
  <c r="AI110" s="1"/>
  <c r="AF107"/>
  <c r="AQ106"/>
  <c r="AQ43" i="9" s="1"/>
  <c r="AP106" i="12"/>
  <c r="AP43" i="9" s="1"/>
  <c r="AO106" i="12"/>
  <c r="AN106"/>
  <c r="AM106"/>
  <c r="AM43" i="9" s="1"/>
  <c r="AL106" i="12"/>
  <c r="AL43" i="9" s="1"/>
  <c r="AK106" i="12"/>
  <c r="AJ106"/>
  <c r="AI106"/>
  <c r="AI43" i="9" s="1"/>
  <c r="AH106" i="12"/>
  <c r="AH43" i="9" s="1"/>
  <c r="AG106" i="12"/>
  <c r="AP105"/>
  <c r="AP104" s="1"/>
  <c r="AM105"/>
  <c r="AM104" s="1"/>
  <c r="AL105"/>
  <c r="AL104" s="1"/>
  <c r="AI105"/>
  <c r="AI104" s="1"/>
  <c r="AH105"/>
  <c r="AH104" s="1"/>
  <c r="AF101"/>
  <c r="AF100"/>
  <c r="AQ99"/>
  <c r="AQ38" i="9" s="1"/>
  <c r="AP99" i="12"/>
  <c r="AP38" i="9" s="1"/>
  <c r="AO99" i="12"/>
  <c r="AO38" i="9" s="1"/>
  <c r="AN99" i="12"/>
  <c r="AN38" i="9" s="1"/>
  <c r="AM99" i="12"/>
  <c r="AM38" i="9" s="1"/>
  <c r="AL99" i="12"/>
  <c r="AK99"/>
  <c r="AK38" i="9" s="1"/>
  <c r="AJ99" i="12"/>
  <c r="AJ38" i="9" s="1"/>
  <c r="AI99" i="12"/>
  <c r="AI38" i="9" s="1"/>
  <c r="AH99" i="12"/>
  <c r="AH38" i="9" s="1"/>
  <c r="AG99" i="12"/>
  <c r="AG38" i="9" s="1"/>
  <c r="AF98" i="12"/>
  <c r="AF97"/>
  <c r="AF96"/>
  <c r="AQ95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/>
  <c r="AP93"/>
  <c r="AP36" i="9" s="1"/>
  <c r="AO93" i="12"/>
  <c r="AO36" i="9" s="1"/>
  <c r="AN93" i="12"/>
  <c r="AN36" i="9" s="1"/>
  <c r="AM93" i="12"/>
  <c r="AL93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s="1"/>
  <c r="AJ92"/>
  <c r="AJ91" s="1"/>
  <c r="AI92"/>
  <c r="AI91" s="1"/>
  <c r="AF90"/>
  <c r="AQ89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/>
  <c r="AQ32" i="9" s="1"/>
  <c r="AP87" i="12"/>
  <c r="AP32" i="9" s="1"/>
  <c r="AO87" i="12"/>
  <c r="AN87"/>
  <c r="AM87"/>
  <c r="AM32" i="9" s="1"/>
  <c r="AL87" i="12"/>
  <c r="AL32" i="9" s="1"/>
  <c r="AK87" i="12"/>
  <c r="AK32" i="9" s="1"/>
  <c r="AJ87" i="12"/>
  <c r="AI87"/>
  <c r="AI32" i="9" s="1"/>
  <c r="AH87" i="12"/>
  <c r="AG87"/>
  <c r="AP86"/>
  <c r="AF85"/>
  <c r="AF84"/>
  <c r="AF83"/>
  <c r="AQ82"/>
  <c r="AP82"/>
  <c r="AO82"/>
  <c r="AN82"/>
  <c r="AN30" i="9" s="1"/>
  <c r="AM82" i="12"/>
  <c r="AL82"/>
  <c r="AK82"/>
  <c r="AJ82"/>
  <c r="AJ30" i="9" s="1"/>
  <c r="AI82" i="12"/>
  <c r="AH82"/>
  <c r="AG82"/>
  <c r="AN81"/>
  <c r="AJ81"/>
  <c r="AF80"/>
  <c r="AF79"/>
  <c r="AF78"/>
  <c r="AF77"/>
  <c r="AF76"/>
  <c r="AF75"/>
  <c r="AF74"/>
  <c r="AF73"/>
  <c r="AQ72"/>
  <c r="AQ28" i="9" s="1"/>
  <c r="AP72" i="12"/>
  <c r="AP28" i="9" s="1"/>
  <c r="AO72" i="12"/>
  <c r="AN7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/>
  <c r="AF71"/>
  <c r="AF70"/>
  <c r="AF69"/>
  <c r="AQ68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P67" i="12"/>
  <c r="AL67"/>
  <c r="AF66"/>
  <c r="AF65"/>
  <c r="AF64"/>
  <c r="AF63"/>
  <c r="AF62"/>
  <c r="AQ61"/>
  <c r="AP61"/>
  <c r="AO61"/>
  <c r="AO25" i="9" s="1"/>
  <c r="AN61" i="12"/>
  <c r="AN25" i="9" s="1"/>
  <c r="AM61" i="12"/>
  <c r="AL61"/>
  <c r="AK61"/>
  <c r="AJ61"/>
  <c r="AJ25" i="9" s="1"/>
  <c r="AI61" i="12"/>
  <c r="AI25" i="9" s="1"/>
  <c r="AH61" i="12"/>
  <c r="AG61"/>
  <c r="AG25" i="9" s="1"/>
  <c r="AO60" i="12"/>
  <c r="AN60"/>
  <c r="AJ60"/>
  <c r="AI60"/>
  <c r="AF59"/>
  <c r="AF58"/>
  <c r="AQ57"/>
  <c r="AQ23" i="9" s="1"/>
  <c r="AP57" i="12"/>
  <c r="AP23" i="9" s="1"/>
  <c r="AO57" i="12"/>
  <c r="AO23" i="9" s="1"/>
  <c r="AN57" i="12"/>
  <c r="AM57"/>
  <c r="AM23" i="9" s="1"/>
  <c r="AL57" i="12"/>
  <c r="AL23" i="9" s="1"/>
  <c r="AK57" i="12"/>
  <c r="AK23" i="9" s="1"/>
  <c r="AJ57" i="12"/>
  <c r="AI57"/>
  <c r="AI23" i="9" s="1"/>
  <c r="AH57" i="12"/>
  <c r="AH23" i="9" s="1"/>
  <c r="AG57" i="12"/>
  <c r="AG23" i="9" s="1"/>
  <c r="AF56" i="12"/>
  <c r="AF55"/>
  <c r="AF54"/>
  <c r="AF53"/>
  <c r="AF52"/>
  <c r="AF51"/>
  <c r="AQ50"/>
  <c r="AP50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/>
  <c r="AH22" i="9" s="1"/>
  <c r="AG50" i="12"/>
  <c r="AG22" i="9" s="1"/>
  <c r="AM49" i="12"/>
  <c r="AF48"/>
  <c r="AF47"/>
  <c r="AF46"/>
  <c r="AF45"/>
  <c r="AQ44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/>
  <c r="AF41"/>
  <c r="AF40"/>
  <c r="AF39"/>
  <c r="AF38"/>
  <c r="AF37"/>
  <c r="AF36"/>
  <c r="AQ35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/>
  <c r="AF32"/>
  <c r="AF31"/>
  <c r="AQ30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/>
  <c r="AF27"/>
  <c r="AF26"/>
  <c r="AF25"/>
  <c r="AF24"/>
  <c r="AQ23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/>
  <c r="AF20"/>
  <c r="AF19"/>
  <c r="AQ18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/>
  <c r="AQ15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AQ14" i="12"/>
  <c r="T118"/>
  <c r="T117"/>
  <c r="T116"/>
  <c r="T115"/>
  <c r="T114"/>
  <c r="T113"/>
  <c r="AE112"/>
  <c r="AD112"/>
  <c r="AC112"/>
  <c r="AB112"/>
  <c r="AA112"/>
  <c r="Z112"/>
  <c r="Y112"/>
  <c r="X112"/>
  <c r="X48" i="9" s="1"/>
  <c r="W112" i="12"/>
  <c r="V112"/>
  <c r="V48" i="9" s="1"/>
  <c r="U112" i="12"/>
  <c r="U48" i="9" s="1"/>
  <c r="X111" i="12"/>
  <c r="X110" s="1"/>
  <c r="V111"/>
  <c r="V110"/>
  <c r="T107"/>
  <c r="AE106"/>
  <c r="AD106"/>
  <c r="AC106"/>
  <c r="AB106"/>
  <c r="AB43" i="9" s="1"/>
  <c r="AA106" i="12"/>
  <c r="AA43" i="9" s="1"/>
  <c r="Z106" i="12"/>
  <c r="Y106"/>
  <c r="X106"/>
  <c r="X43" i="9" s="1"/>
  <c r="W106" i="12"/>
  <c r="W43" i="9" s="1"/>
  <c r="V106" i="12"/>
  <c r="U106"/>
  <c r="AB105"/>
  <c r="AB104" s="1"/>
  <c r="AA105"/>
  <c r="AA104" s="1"/>
  <c r="X105"/>
  <c r="X104" s="1"/>
  <c r="W105"/>
  <c r="W104"/>
  <c r="T101"/>
  <c r="T100"/>
  <c r="AE99"/>
  <c r="AE38" i="9" s="1"/>
  <c r="AD99" i="12"/>
  <c r="AD38" i="9" s="1"/>
  <c r="AC99" i="12"/>
  <c r="AC38" i="9" s="1"/>
  <c r="AB99" i="12"/>
  <c r="AA99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/>
  <c r="T96"/>
  <c r="AE95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/>
  <c r="AE36" i="9" s="1"/>
  <c r="AD93" i="12"/>
  <c r="AD36" i="9" s="1"/>
  <c r="AC93" i="12"/>
  <c r="AB93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E92" i="12"/>
  <c r="AA92"/>
  <c r="AA91" s="1"/>
  <c r="Y92"/>
  <c r="W92"/>
  <c r="U92"/>
  <c r="U91" s="1"/>
  <c r="AE91"/>
  <c r="Y91"/>
  <c r="W91"/>
  <c r="T90"/>
  <c r="AE89"/>
  <c r="AE33" i="9" s="1"/>
  <c r="AD89" i="12"/>
  <c r="AC89"/>
  <c r="AC33" i="9" s="1"/>
  <c r="AB89" i="12"/>
  <c r="AA89"/>
  <c r="AA33" i="9" s="1"/>
  <c r="Z89" i="12"/>
  <c r="Z33" i="9" s="1"/>
  <c r="Y89" i="12"/>
  <c r="Y33" i="9" s="1"/>
  <c r="X89" i="12"/>
  <c r="W89"/>
  <c r="W33" i="9" s="1"/>
  <c r="V89" i="12"/>
  <c r="U89"/>
  <c r="U33" i="9" s="1"/>
  <c r="T88" i="12"/>
  <c r="AE87"/>
  <c r="AD87"/>
  <c r="AD32" i="9" s="1"/>
  <c r="AC87" i="12"/>
  <c r="AC32" i="9" s="1"/>
  <c r="AB87" i="12"/>
  <c r="AB32" i="9" s="1"/>
  <c r="AA87" i="12"/>
  <c r="Z87"/>
  <c r="Z32" i="9" s="1"/>
  <c r="Y87" i="12"/>
  <c r="Y32" i="9" s="1"/>
  <c r="X87" i="12"/>
  <c r="X32" i="9" s="1"/>
  <c r="W87" i="12"/>
  <c r="V87"/>
  <c r="V32" i="9" s="1"/>
  <c r="U87" i="12"/>
  <c r="U32" i="9" s="1"/>
  <c r="AC86" i="12"/>
  <c r="U86"/>
  <c r="T85"/>
  <c r="T84"/>
  <c r="T83"/>
  <c r="AE82"/>
  <c r="AD82"/>
  <c r="AD30" i="9" s="1"/>
  <c r="AC82" i="12"/>
  <c r="AB82"/>
  <c r="AA82"/>
  <c r="Z82"/>
  <c r="Z30" i="9" s="1"/>
  <c r="Y82" i="12"/>
  <c r="X82"/>
  <c r="X30" i="9" s="1"/>
  <c r="W82" i="12"/>
  <c r="V82"/>
  <c r="V30" i="9" s="1"/>
  <c r="U82" i="12"/>
  <c r="AD81"/>
  <c r="Z81"/>
  <c r="X81"/>
  <c r="T80"/>
  <c r="T79"/>
  <c r="T78"/>
  <c r="T77"/>
  <c r="T76"/>
  <c r="T75"/>
  <c r="T74"/>
  <c r="T73"/>
  <c r="AE72"/>
  <c r="AE28" i="9" s="1"/>
  <c r="AD72" i="12"/>
  <c r="AD28" i="9" s="1"/>
  <c r="AC72" i="12"/>
  <c r="AB72"/>
  <c r="AA72"/>
  <c r="AA28" i="9" s="1"/>
  <c r="Z72" i="12"/>
  <c r="Z28" i="9" s="1"/>
  <c r="Y72" i="12"/>
  <c r="X72"/>
  <c r="W72"/>
  <c r="W28" i="9" s="1"/>
  <c r="V72" i="12"/>
  <c r="V28" i="9" s="1"/>
  <c r="U72" i="12"/>
  <c r="T71"/>
  <c r="T70"/>
  <c r="T69"/>
  <c r="AE68"/>
  <c r="AD68"/>
  <c r="AD27" i="9" s="1"/>
  <c r="AC68" i="12"/>
  <c r="AC27" i="9" s="1"/>
  <c r="AB68" i="12"/>
  <c r="AB27" i="9" s="1"/>
  <c r="AA68" i="12"/>
  <c r="Z68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W67" i="12"/>
  <c r="T66"/>
  <c r="T65"/>
  <c r="T64"/>
  <c r="T63"/>
  <c r="T62"/>
  <c r="AE61"/>
  <c r="AE25" i="9" s="1"/>
  <c r="AD61" i="12"/>
  <c r="AC61"/>
  <c r="AB61"/>
  <c r="AB25" i="9" s="1"/>
  <c r="AA61" i="12"/>
  <c r="AA25" i="9" s="1"/>
  <c r="Z61" i="12"/>
  <c r="Z25" i="9" s="1"/>
  <c r="Y61" i="12"/>
  <c r="Y25" i="9" s="1"/>
  <c r="X61" i="12"/>
  <c r="W61"/>
  <c r="W25" i="9" s="1"/>
  <c r="V61" i="12"/>
  <c r="U61"/>
  <c r="AE60"/>
  <c r="AB60"/>
  <c r="AA60"/>
  <c r="Y60"/>
  <c r="T59"/>
  <c r="T58"/>
  <c r="AE57"/>
  <c r="AE23" i="9" s="1"/>
  <c r="AD57" i="12"/>
  <c r="AC57"/>
  <c r="AC23" i="9" s="1"/>
  <c r="AB57" i="12"/>
  <c r="AB23" i="9" s="1"/>
  <c r="AA57" i="12"/>
  <c r="AA23" i="9" s="1"/>
  <c r="Z57" i="12"/>
  <c r="Y57"/>
  <c r="Y23" i="9" s="1"/>
  <c r="X57" i="12"/>
  <c r="X23" i="9" s="1"/>
  <c r="W57" i="12"/>
  <c r="W23" i="9" s="1"/>
  <c r="V57" i="12"/>
  <c r="V23" i="9" s="1"/>
  <c r="U57" i="12"/>
  <c r="U23" i="9" s="1"/>
  <c r="T56" i="12"/>
  <c r="T55"/>
  <c r="T54"/>
  <c r="T53"/>
  <c r="T52"/>
  <c r="T51"/>
  <c r="AE50"/>
  <c r="AE22" i="9" s="1"/>
  <c r="AD50" i="12"/>
  <c r="AD22" i="9" s="1"/>
  <c r="AC50" i="12"/>
  <c r="AC22" i="9" s="1"/>
  <c r="AB50" i="12"/>
  <c r="AA50"/>
  <c r="AA22" i="9" s="1"/>
  <c r="Z50" i="12"/>
  <c r="Z22" i="9" s="1"/>
  <c r="Y50" i="12"/>
  <c r="Y22" i="9" s="1"/>
  <c r="X50" i="12"/>
  <c r="X22" i="9" s="1"/>
  <c r="W50" i="12"/>
  <c r="V50"/>
  <c r="V22" i="9" s="1"/>
  <c r="U50" i="12"/>
  <c r="U22" i="9" s="1"/>
  <c r="AC49" i="12"/>
  <c r="U49"/>
  <c r="T48"/>
  <c r="T47"/>
  <c r="T46"/>
  <c r="T45"/>
  <c r="AE44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/>
  <c r="T41"/>
  <c r="T40"/>
  <c r="T39"/>
  <c r="T38"/>
  <c r="T37"/>
  <c r="T36"/>
  <c r="AE35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/>
  <c r="T32"/>
  <c r="T31"/>
  <c r="AE30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/>
  <c r="T27"/>
  <c r="T26"/>
  <c r="T25"/>
  <c r="T24"/>
  <c r="AE23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/>
  <c r="T20"/>
  <c r="T19"/>
  <c r="AE18"/>
  <c r="AD18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/>
  <c r="AE15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U14" l="1"/>
  <c r="U15" i="9"/>
  <c r="AB49" i="12"/>
  <c r="AB22" i="9"/>
  <c r="U60" i="12"/>
  <c r="U25" i="9"/>
  <c r="AC60" i="12"/>
  <c r="AC25" i="9"/>
  <c r="X67" i="12"/>
  <c r="X28" i="9"/>
  <c r="AB67" i="12"/>
  <c r="AB28" i="9"/>
  <c r="AB81" i="12"/>
  <c r="AB30" i="9"/>
  <c r="T89" i="12"/>
  <c r="V33" i="9"/>
  <c r="X86" i="12"/>
  <c r="X33" i="9"/>
  <c r="AB86" i="12"/>
  <c r="AB33" i="9"/>
  <c r="AD86" i="12"/>
  <c r="AD33" i="9"/>
  <c r="AB92" i="12"/>
  <c r="AB91" s="1"/>
  <c r="AB38" i="9"/>
  <c r="V105" i="12"/>
  <c r="V104" s="1"/>
  <c r="V43" i="9"/>
  <c r="Z105" i="12"/>
  <c r="Z104" s="1"/>
  <c r="Z43" i="9"/>
  <c r="AD105" i="12"/>
  <c r="AD104" s="1"/>
  <c r="AD43" i="9"/>
  <c r="W111" i="12"/>
  <c r="W110" s="1"/>
  <c r="W48" i="9"/>
  <c r="AE111" i="12"/>
  <c r="AE110" s="1"/>
  <c r="AE48" i="9"/>
  <c r="AK60" i="12"/>
  <c r="AK25" i="9"/>
  <c r="AM60" i="12"/>
  <c r="AM25" i="9"/>
  <c r="AQ60" i="12"/>
  <c r="AQ25" i="9"/>
  <c r="AG67" i="12"/>
  <c r="AG28" i="9"/>
  <c r="AL81" i="12"/>
  <c r="AL30" i="9"/>
  <c r="AP81" i="12"/>
  <c r="AP30" i="9"/>
  <c r="AG86" i="12"/>
  <c r="AG32" i="9"/>
  <c r="AO86" i="12"/>
  <c r="AO32" i="9"/>
  <c r="AM92" i="12"/>
  <c r="AM91" s="1"/>
  <c r="AM36" i="9"/>
  <c r="AQ92" i="12"/>
  <c r="AQ91" s="1"/>
  <c r="AQ36" i="9"/>
  <c r="AF37"/>
  <c r="AG105" i="12"/>
  <c r="AG104" s="1"/>
  <c r="AG43" i="9"/>
  <c r="AK105" i="12"/>
  <c r="AK104" s="1"/>
  <c r="AK43" i="9"/>
  <c r="AO105" i="12"/>
  <c r="AO104" s="1"/>
  <c r="AO43" i="9"/>
  <c r="AH111" i="12"/>
  <c r="AH110" s="1"/>
  <c r="AH48" i="9"/>
  <c r="AP111" i="12"/>
  <c r="AP110" s="1"/>
  <c r="AP48" i="9"/>
  <c r="AC14" i="12"/>
  <c r="AE14"/>
  <c r="AE16" i="9"/>
  <c r="X49" i="12"/>
  <c r="T50"/>
  <c r="W22" i="9"/>
  <c r="Z49" i="12"/>
  <c r="Z23" i="9"/>
  <c r="AD49" i="12"/>
  <c r="AD23" i="9"/>
  <c r="W60" i="12"/>
  <c r="V60"/>
  <c r="V25" i="9"/>
  <c r="X60" i="12"/>
  <c r="X25" i="9"/>
  <c r="AD60" i="12"/>
  <c r="AD25" i="9"/>
  <c r="AA67" i="12"/>
  <c r="AA27" i="9"/>
  <c r="AE67" i="12"/>
  <c r="AE27" i="9"/>
  <c r="U67" i="12"/>
  <c r="U28" i="9"/>
  <c r="Y67" i="12"/>
  <c r="Y28" i="9"/>
  <c r="U81" i="12"/>
  <c r="U30" i="9"/>
  <c r="W81" i="12"/>
  <c r="W30" i="9"/>
  <c r="Y81" i="12"/>
  <c r="Y30" i="9"/>
  <c r="AA81" i="12"/>
  <c r="AA30" i="9"/>
  <c r="AC81" i="12"/>
  <c r="AC30" i="9"/>
  <c r="AE81" i="12"/>
  <c r="AE30" i="9"/>
  <c r="W86" i="12"/>
  <c r="W32" i="9"/>
  <c r="AA86" i="12"/>
  <c r="AA32" i="9"/>
  <c r="AE86" i="12"/>
  <c r="AE32" i="9"/>
  <c r="AC92" i="12"/>
  <c r="AC91" s="1"/>
  <c r="AC36" i="9"/>
  <c r="T37"/>
  <c r="U105" i="12"/>
  <c r="U104" s="1"/>
  <c r="U43" i="9"/>
  <c r="Y105" i="12"/>
  <c r="Y104" s="1"/>
  <c r="Y43" i="9"/>
  <c r="AC105" i="12"/>
  <c r="AC104" s="1"/>
  <c r="AC43" i="9"/>
  <c r="U111" i="12"/>
  <c r="U110" s="1"/>
  <c r="AD111"/>
  <c r="AD110" s="1"/>
  <c r="AD48" i="9"/>
  <c r="AI49" i="12"/>
  <c r="AI22" i="9"/>
  <c r="AQ49" i="12"/>
  <c r="AQ22" i="9"/>
  <c r="AJ49" i="12"/>
  <c r="AJ23" i="9"/>
  <c r="AN49" i="12"/>
  <c r="AN23" i="9"/>
  <c r="AG60" i="12"/>
  <c r="AH60"/>
  <c r="AH25" i="9"/>
  <c r="AP60" i="12"/>
  <c r="AP25" i="9"/>
  <c r="AH67" i="12"/>
  <c r="AH28" i="9"/>
  <c r="AI81" i="12"/>
  <c r="AI30" i="9"/>
  <c r="AK81" i="12"/>
  <c r="AK30" i="9"/>
  <c r="AM81" i="12"/>
  <c r="AM30" i="9"/>
  <c r="AO81" i="12"/>
  <c r="AO30" i="9"/>
  <c r="AQ81" i="12"/>
  <c r="AQ30" i="9"/>
  <c r="AH86" i="12"/>
  <c r="AH32" i="9"/>
  <c r="AJ86" i="12"/>
  <c r="AJ32" i="9"/>
  <c r="AN86" i="12"/>
  <c r="AN32" i="9"/>
  <c r="AL92" i="12"/>
  <c r="AL91" s="1"/>
  <c r="AL38" i="9"/>
  <c r="AJ105" i="12"/>
  <c r="AJ104" s="1"/>
  <c r="AJ43" i="9"/>
  <c r="AN105" i="12"/>
  <c r="AN104" s="1"/>
  <c r="AN43" i="9"/>
  <c r="AG111" i="12"/>
  <c r="AG110" s="1"/>
  <c r="AG48" i="9"/>
  <c r="AQ111" i="12"/>
  <c r="AQ110" s="1"/>
  <c r="AQ48" i="9"/>
  <c r="AC111" i="12"/>
  <c r="AC110" s="1"/>
  <c r="AC48" i="9"/>
  <c r="AO111" i="12"/>
  <c r="AO110" s="1"/>
  <c r="AO48" i="9"/>
  <c r="AN111" i="12"/>
  <c r="AN110" s="1"/>
  <c r="AN48" i="9"/>
  <c r="AB111" i="12"/>
  <c r="AB110" s="1"/>
  <c r="AB48" i="9"/>
  <c r="AM111" i="12"/>
  <c r="AM110" s="1"/>
  <c r="AM48" i="9"/>
  <c r="AA111" i="12"/>
  <c r="AA110" s="1"/>
  <c r="AA48" i="9"/>
  <c r="Z111" i="12"/>
  <c r="Z110" s="1"/>
  <c r="Z48" i="9"/>
  <c r="AL111" i="12"/>
  <c r="AL110" s="1"/>
  <c r="AL48" i="9"/>
  <c r="AK111" i="12"/>
  <c r="AK110" s="1"/>
  <c r="AK48" i="9"/>
  <c r="Y111" i="12"/>
  <c r="Y110" s="1"/>
  <c r="Y48" i="9"/>
  <c r="AC67" i="12"/>
  <c r="AC13" s="1"/>
  <c r="AC28" i="9"/>
  <c r="AO67" i="12"/>
  <c r="AO28" i="9"/>
  <c r="AL60" i="12"/>
  <c r="AL25" i="9"/>
  <c r="AH81" i="12"/>
  <c r="AH30" i="9"/>
  <c r="AG81" i="12"/>
  <c r="AG30" i="9"/>
  <c r="W14" i="12"/>
  <c r="AE105"/>
  <c r="AE104" s="1"/>
  <c r="T104" s="1"/>
  <c r="AE43" i="9"/>
  <c r="T43" s="1"/>
  <c r="AK86" i="12"/>
  <c r="AI14"/>
  <c r="V92"/>
  <c r="V91" s="1"/>
  <c r="Z92"/>
  <c r="Z91" s="1"/>
  <c r="V86"/>
  <c r="AJ14"/>
  <c r="T30"/>
  <c r="T44"/>
  <c r="W49"/>
  <c r="W13" s="1"/>
  <c r="AA49"/>
  <c r="AE49"/>
  <c r="T87"/>
  <c r="X92"/>
  <c r="X91" s="1"/>
  <c r="AG49"/>
  <c r="AO49"/>
  <c r="T15"/>
  <c r="Z14"/>
  <c r="AD14"/>
  <c r="Z86"/>
  <c r="Y86"/>
  <c r="AF99"/>
  <c r="AH92"/>
  <c r="AH91" s="1"/>
  <c r="AO14"/>
  <c r="AF44"/>
  <c r="AH49"/>
  <c r="AH13" s="1"/>
  <c r="AL49"/>
  <c r="AP49"/>
  <c r="AM67"/>
  <c r="AQ67"/>
  <c r="AF87"/>
  <c r="AK92"/>
  <c r="AK91" s="1"/>
  <c r="AO92"/>
  <c r="AO91" s="1"/>
  <c r="X14"/>
  <c r="Y14"/>
  <c r="V67"/>
  <c r="Z67"/>
  <c r="AD67"/>
  <c r="AD13" s="1"/>
  <c r="AH14"/>
  <c r="AL14"/>
  <c r="AP14"/>
  <c r="AJ67"/>
  <c r="AN67"/>
  <c r="AI86"/>
  <c r="AM86"/>
  <c r="AQ86"/>
  <c r="AF93"/>
  <c r="AF106"/>
  <c r="T106"/>
  <c r="AP92"/>
  <c r="AP91" s="1"/>
  <c r="T72"/>
  <c r="T68"/>
  <c r="T61"/>
  <c r="Y49"/>
  <c r="Y13" s="1"/>
  <c r="AM14"/>
  <c r="AF30"/>
  <c r="T23"/>
  <c r="AN14"/>
  <c r="AN13" s="1"/>
  <c r="AF15"/>
  <c r="AQ105"/>
  <c r="AB14"/>
  <c r="AB13" s="1"/>
  <c r="T82"/>
  <c r="T112"/>
  <c r="AF112"/>
  <c r="T99"/>
  <c r="AF95"/>
  <c r="AD92"/>
  <c r="AD91" s="1"/>
  <c r="T93"/>
  <c r="AL86"/>
  <c r="V81"/>
  <c r="T81" s="1"/>
  <c r="AF82"/>
  <c r="AF72"/>
  <c r="AF68"/>
  <c r="AK67"/>
  <c r="Z60"/>
  <c r="T60" s="1"/>
  <c r="AF61"/>
  <c r="T57"/>
  <c r="AK49"/>
  <c r="AF50"/>
  <c r="AK14"/>
  <c r="AF35"/>
  <c r="T35"/>
  <c r="X13"/>
  <c r="AF23"/>
  <c r="AF18"/>
  <c r="T18"/>
  <c r="AA14"/>
  <c r="AA13" s="1"/>
  <c r="AP13"/>
  <c r="AI67"/>
  <c r="AF89"/>
  <c r="AG14"/>
  <c r="AF57"/>
  <c r="AG92"/>
  <c r="AE13"/>
  <c r="U13"/>
  <c r="V14"/>
  <c r="V49"/>
  <c r="T95"/>
  <c r="I52" i="7"/>
  <c r="I47"/>
  <c r="I43"/>
  <c r="AL162"/>
  <c r="AL161" s="1"/>
  <c r="AN162"/>
  <c r="AN161"/>
  <c r="AF163"/>
  <c r="AQ162"/>
  <c r="AQ161" s="1"/>
  <c r="AP162"/>
  <c r="AO162"/>
  <c r="AM162"/>
  <c r="AM161" s="1"/>
  <c r="AK162"/>
  <c r="AK161" s="1"/>
  <c r="AJ162"/>
  <c r="AI162"/>
  <c r="AI161" s="1"/>
  <c r="AH162"/>
  <c r="AH161" s="1"/>
  <c r="AG162"/>
  <c r="AG161" s="1"/>
  <c r="AP161"/>
  <c r="AO161"/>
  <c r="AJ161"/>
  <c r="T163"/>
  <c r="AE162"/>
  <c r="AE161" s="1"/>
  <c r="AD162"/>
  <c r="AD161" s="1"/>
  <c r="AC162"/>
  <c r="AC161" s="1"/>
  <c r="AB162"/>
  <c r="AB161" s="1"/>
  <c r="AA162"/>
  <c r="AA161" s="1"/>
  <c r="Z162"/>
  <c r="Z161" s="1"/>
  <c r="Y162"/>
  <c r="Y161" s="1"/>
  <c r="X162"/>
  <c r="X161" s="1"/>
  <c r="W162"/>
  <c r="W161" s="1"/>
  <c r="V162"/>
  <c r="V161" s="1"/>
  <c r="U162"/>
  <c r="K162"/>
  <c r="K161" s="1"/>
  <c r="R162"/>
  <c r="R161" s="1"/>
  <c r="S162"/>
  <c r="Q162"/>
  <c r="Q161" s="1"/>
  <c r="P162"/>
  <c r="P161" s="1"/>
  <c r="O162"/>
  <c r="O161" s="1"/>
  <c r="N162"/>
  <c r="N161" s="1"/>
  <c r="M162"/>
  <c r="M161" s="1"/>
  <c r="L162"/>
  <c r="L161" s="1"/>
  <c r="J162"/>
  <c r="J161" s="1"/>
  <c r="S161"/>
  <c r="I162"/>
  <c r="I161" s="1"/>
  <c r="H163"/>
  <c r="T92"/>
  <c r="J90"/>
  <c r="AF92"/>
  <c r="H92"/>
  <c r="AL13" i="12" l="1"/>
  <c r="AO13"/>
  <c r="T67"/>
  <c r="T86"/>
  <c r="T110"/>
  <c r="AF110"/>
  <c r="T111"/>
  <c r="AF111"/>
  <c r="AF60"/>
  <c r="AF81"/>
  <c r="AI13"/>
  <c r="T105"/>
  <c r="AJ13"/>
  <c r="AQ13"/>
  <c r="I42" i="7"/>
  <c r="AF49" i="12"/>
  <c r="AF86"/>
  <c r="AM13"/>
  <c r="Z13"/>
  <c r="T49"/>
  <c r="AF105"/>
  <c r="AQ104"/>
  <c r="AF104" s="1"/>
  <c r="T91"/>
  <c r="T92"/>
  <c r="AK13"/>
  <c r="AF92"/>
  <c r="AG91"/>
  <c r="AF91" s="1"/>
  <c r="AG13"/>
  <c r="AF14"/>
  <c r="AF67"/>
  <c r="V13"/>
  <c r="T13" s="1"/>
  <c r="T14"/>
  <c r="T162" i="7"/>
  <c r="AF161"/>
  <c r="U161"/>
  <c r="T161" s="1"/>
  <c r="AF162"/>
  <c r="H162"/>
  <c r="H161"/>
  <c r="AQ52"/>
  <c r="AP52"/>
  <c r="AO52"/>
  <c r="AN52"/>
  <c r="AM52"/>
  <c r="AL52"/>
  <c r="AK52"/>
  <c r="AJ52"/>
  <c r="AI52"/>
  <c r="AH52"/>
  <c r="AG52"/>
  <c r="AE52"/>
  <c r="AD52"/>
  <c r="AC52"/>
  <c r="AB52"/>
  <c r="AA52"/>
  <c r="Z52"/>
  <c r="Y52"/>
  <c r="X52"/>
  <c r="W52"/>
  <c r="V52"/>
  <c r="U52"/>
  <c r="S52"/>
  <c r="R52"/>
  <c r="Q52"/>
  <c r="P52"/>
  <c r="O52"/>
  <c r="N52"/>
  <c r="M52"/>
  <c r="L52"/>
  <c r="K52"/>
  <c r="J52"/>
  <c r="AF53"/>
  <c r="AV55" s="1"/>
  <c r="T53"/>
  <c r="AU55" s="1"/>
  <c r="H53"/>
  <c r="AT55" s="1"/>
  <c r="AF48" i="9"/>
  <c r="AF43"/>
  <c r="AF38"/>
  <c r="AF36"/>
  <c r="AF33"/>
  <c r="AF32"/>
  <c r="AF30"/>
  <c r="AF28"/>
  <c r="AF27"/>
  <c r="AF25"/>
  <c r="AF23"/>
  <c r="AF22"/>
  <c r="AF20"/>
  <c r="AF19"/>
  <c r="AF18"/>
  <c r="AF17"/>
  <c r="AF16"/>
  <c r="AF15"/>
  <c r="T36"/>
  <c r="AQ47"/>
  <c r="AQ46" s="1"/>
  <c r="AI47"/>
  <c r="AI46" s="1"/>
  <c r="AQ31"/>
  <c r="AO31"/>
  <c r="AM31"/>
  <c r="AK31"/>
  <c r="AI31"/>
  <c r="AQ29"/>
  <c r="AO29"/>
  <c r="AN29"/>
  <c r="AM29"/>
  <c r="AK29"/>
  <c r="AJ29"/>
  <c r="AI29"/>
  <c r="AG29"/>
  <c r="AP29"/>
  <c r="AL29"/>
  <c r="AH29"/>
  <c r="AQ26"/>
  <c r="AM26"/>
  <c r="AI26"/>
  <c r="AQ24"/>
  <c r="AP24"/>
  <c r="AO24"/>
  <c r="AN24"/>
  <c r="AM24"/>
  <c r="AK24"/>
  <c r="AJ24"/>
  <c r="AI24"/>
  <c r="AL24"/>
  <c r="AG24"/>
  <c r="AD47"/>
  <c r="AD46" s="1"/>
  <c r="Z47"/>
  <c r="Z46" s="1"/>
  <c r="V47"/>
  <c r="V46" s="1"/>
  <c r="AC42"/>
  <c r="AC41" s="1"/>
  <c r="Y42"/>
  <c r="Y41" s="1"/>
  <c r="AC31"/>
  <c r="Z31"/>
  <c r="Y31"/>
  <c r="AE29"/>
  <c r="AD29"/>
  <c r="AC29"/>
  <c r="AB29"/>
  <c r="AA29"/>
  <c r="Z29"/>
  <c r="Y29"/>
  <c r="X29"/>
  <c r="W29"/>
  <c r="U29"/>
  <c r="AE24"/>
  <c r="AD24"/>
  <c r="AC24"/>
  <c r="AB24"/>
  <c r="AA24"/>
  <c r="Z24"/>
  <c r="Y24"/>
  <c r="X24"/>
  <c r="W24"/>
  <c r="V24"/>
  <c r="S112" i="12"/>
  <c r="S111" s="1"/>
  <c r="S110" s="1"/>
  <c r="R112"/>
  <c r="R111" s="1"/>
  <c r="R110" s="1"/>
  <c r="Q112"/>
  <c r="Q111" s="1"/>
  <c r="Q110" s="1"/>
  <c r="P112"/>
  <c r="P111" s="1"/>
  <c r="P110" s="1"/>
  <c r="O112"/>
  <c r="N112"/>
  <c r="N48" i="9" s="1"/>
  <c r="N47" s="1"/>
  <c r="N46" s="1"/>
  <c r="M112" i="12"/>
  <c r="M111" s="1"/>
  <c r="M110" s="1"/>
  <c r="L112"/>
  <c r="L111" s="1"/>
  <c r="L110" s="1"/>
  <c r="K112"/>
  <c r="K111" s="1"/>
  <c r="K110" s="1"/>
  <c r="J112"/>
  <c r="J111" s="1"/>
  <c r="J110" s="1"/>
  <c r="S106"/>
  <c r="S105" s="1"/>
  <c r="S104" s="1"/>
  <c r="R106"/>
  <c r="R105" s="1"/>
  <c r="R104" s="1"/>
  <c r="Q106"/>
  <c r="Q43" i="9" s="1"/>
  <c r="Q42" s="1"/>
  <c r="Q41" s="1"/>
  <c r="P106" i="12"/>
  <c r="P43" i="9" s="1"/>
  <c r="P42" s="1"/>
  <c r="P41" s="1"/>
  <c r="O106" i="12"/>
  <c r="O105" s="1"/>
  <c r="O104" s="1"/>
  <c r="N106"/>
  <c r="N105" s="1"/>
  <c r="N104" s="1"/>
  <c r="M106"/>
  <c r="M105" s="1"/>
  <c r="M104" s="1"/>
  <c r="L106"/>
  <c r="K106"/>
  <c r="K105" s="1"/>
  <c r="K104" s="1"/>
  <c r="J106"/>
  <c r="J105" s="1"/>
  <c r="J104" s="1"/>
  <c r="Q105"/>
  <c r="Q104" s="1"/>
  <c r="P105"/>
  <c r="P104" s="1"/>
  <c r="S99"/>
  <c r="R99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/>
  <c r="O93"/>
  <c r="O36" i="9" s="1"/>
  <c r="N93" i="12"/>
  <c r="N36" i="9" s="1"/>
  <c r="M93" i="12"/>
  <c r="L93"/>
  <c r="K93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/>
  <c r="M33" i="9" s="1"/>
  <c r="L89" i="12"/>
  <c r="L33" i="9" s="1"/>
  <c r="K89" i="12"/>
  <c r="K33" i="9" s="1"/>
  <c r="J89" i="12"/>
  <c r="J33" i="9" s="1"/>
  <c r="S87" i="12"/>
  <c r="R87"/>
  <c r="R32" i="9" s="1"/>
  <c r="Q87" i="12"/>
  <c r="Q32" i="9" s="1"/>
  <c r="P87" i="12"/>
  <c r="O87"/>
  <c r="O32" i="9" s="1"/>
  <c r="N87" i="12"/>
  <c r="N32" i="9" s="1"/>
  <c r="M87" i="12"/>
  <c r="M32" i="9" s="1"/>
  <c r="L87" i="12"/>
  <c r="K87"/>
  <c r="K32" i="9" s="1"/>
  <c r="J87" i="12"/>
  <c r="S82"/>
  <c r="R82"/>
  <c r="Q82"/>
  <c r="Q81" s="1"/>
  <c r="P82"/>
  <c r="P81" s="1"/>
  <c r="O82"/>
  <c r="N82"/>
  <c r="N30" i="9" s="1"/>
  <c r="N29" s="1"/>
  <c r="M82" i="12"/>
  <c r="M81" s="1"/>
  <c r="L82"/>
  <c r="L81" s="1"/>
  <c r="K82"/>
  <c r="J82"/>
  <c r="J30" i="9" s="1"/>
  <c r="J29" s="1"/>
  <c r="S72" i="12"/>
  <c r="S28" i="9" s="1"/>
  <c r="R72" i="12"/>
  <c r="R28" i="9" s="1"/>
  <c r="Q72" i="12"/>
  <c r="P72"/>
  <c r="O7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/>
  <c r="K27" i="9" s="1"/>
  <c r="J68" i="12"/>
  <c r="J27" i="9" s="1"/>
  <c r="S61" i="12"/>
  <c r="R61"/>
  <c r="Q61"/>
  <c r="Q25" i="9" s="1"/>
  <c r="Q24" s="1"/>
  <c r="P61" i="12"/>
  <c r="P60" s="1"/>
  <c r="O61"/>
  <c r="N61"/>
  <c r="N60" s="1"/>
  <c r="M61"/>
  <c r="M25" i="9" s="1"/>
  <c r="M24" s="1"/>
  <c r="L61" i="12"/>
  <c r="L25" i="9" s="1"/>
  <c r="L24" s="1"/>
  <c r="K61" i="12"/>
  <c r="J61"/>
  <c r="S57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/>
  <c r="Q50"/>
  <c r="Q22" i="9" s="1"/>
  <c r="P50" i="12"/>
  <c r="P22" i="9" s="1"/>
  <c r="O50" i="12"/>
  <c r="N50"/>
  <c r="M50"/>
  <c r="M22" i="9" s="1"/>
  <c r="L50" i="12"/>
  <c r="L22" i="9" s="1"/>
  <c r="K50" i="12"/>
  <c r="J50"/>
  <c r="S44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/>
  <c r="I111" s="1"/>
  <c r="I110" s="1"/>
  <c r="I106"/>
  <c r="I105" s="1"/>
  <c r="I104" s="1"/>
  <c r="I95"/>
  <c r="I37" i="9" s="1"/>
  <c r="I99" i="12"/>
  <c r="I38" i="9" s="1"/>
  <c r="I93" i="12"/>
  <c r="I36" i="9" s="1"/>
  <c r="I89" i="12"/>
  <c r="I87"/>
  <c r="I32" i="9" s="1"/>
  <c r="I82" i="12"/>
  <c r="I30" i="9" s="1"/>
  <c r="I29" s="1"/>
  <c r="I72" i="12"/>
  <c r="I28" i="9" s="1"/>
  <c r="I68" i="12"/>
  <c r="I27" i="9" s="1"/>
  <c r="I61" i="12"/>
  <c r="I25" i="9" s="1"/>
  <c r="I24" s="1"/>
  <c r="I57" i="12"/>
  <c r="I50"/>
  <c r="I44"/>
  <c r="I20" i="9" s="1"/>
  <c r="I35" i="12"/>
  <c r="I30"/>
  <c r="I18" i="9" s="1"/>
  <c r="I23" i="12"/>
  <c r="I17" i="9" s="1"/>
  <c r="I18" i="12"/>
  <c r="I16" i="9" s="1"/>
  <c r="I15" i="12"/>
  <c r="I15" i="9" s="1"/>
  <c r="H118" i="12"/>
  <c r="H117"/>
  <c r="H116"/>
  <c r="H115"/>
  <c r="H114"/>
  <c r="H113"/>
  <c r="H107"/>
  <c r="H101"/>
  <c r="H100"/>
  <c r="H98"/>
  <c r="H97"/>
  <c r="H96"/>
  <c r="H94"/>
  <c r="H90"/>
  <c r="H88"/>
  <c r="H85"/>
  <c r="H84"/>
  <c r="H83"/>
  <c r="H80"/>
  <c r="H79"/>
  <c r="H78"/>
  <c r="H77"/>
  <c r="H76"/>
  <c r="H75"/>
  <c r="H74"/>
  <c r="H73"/>
  <c r="H71"/>
  <c r="H70"/>
  <c r="H69"/>
  <c r="H66"/>
  <c r="H65"/>
  <c r="H64"/>
  <c r="H63"/>
  <c r="H62"/>
  <c r="H59"/>
  <c r="H58"/>
  <c r="H56"/>
  <c r="H55"/>
  <c r="H54"/>
  <c r="H53"/>
  <c r="H52"/>
  <c r="H51"/>
  <c r="H48"/>
  <c r="H47"/>
  <c r="H46"/>
  <c r="H45"/>
  <c r="H43"/>
  <c r="H42"/>
  <c r="H41"/>
  <c r="H40"/>
  <c r="H39"/>
  <c r="H38"/>
  <c r="H37"/>
  <c r="H36"/>
  <c r="H34"/>
  <c r="H33"/>
  <c r="H32"/>
  <c r="H31"/>
  <c r="H29"/>
  <c r="H28"/>
  <c r="H27"/>
  <c r="H26"/>
  <c r="H25"/>
  <c r="H24"/>
  <c r="H22"/>
  <c r="H21"/>
  <c r="H20"/>
  <c r="H19"/>
  <c r="H17"/>
  <c r="H16"/>
  <c r="T32" i="9"/>
  <c r="T20"/>
  <c r="B9" i="12"/>
  <c r="N81" l="1"/>
  <c r="AF13"/>
  <c r="J86"/>
  <c r="N111"/>
  <c r="N110" s="1"/>
  <c r="W26" i="9"/>
  <c r="AA26"/>
  <c r="AE26"/>
  <c r="I60" i="12"/>
  <c r="I81"/>
  <c r="Z21" i="9"/>
  <c r="AD21"/>
  <c r="AN21"/>
  <c r="AK35"/>
  <c r="AK34" s="1"/>
  <c r="AL21"/>
  <c r="J81" i="12"/>
  <c r="R86"/>
  <c r="AJ21" i="9"/>
  <c r="AK26"/>
  <c r="AO26"/>
  <c r="K26"/>
  <c r="M30"/>
  <c r="M29" s="1"/>
  <c r="Y21"/>
  <c r="V31"/>
  <c r="AD31"/>
  <c r="AB35"/>
  <c r="AB34" s="1"/>
  <c r="AI21"/>
  <c r="AM21"/>
  <c r="AQ21"/>
  <c r="Q30"/>
  <c r="Q29" s="1"/>
  <c r="O49" i="12"/>
  <c r="H82"/>
  <c r="V21" i="9"/>
  <c r="W31"/>
  <c r="AA31"/>
  <c r="AE31"/>
  <c r="AO14"/>
  <c r="P14"/>
  <c r="L21"/>
  <c r="R26"/>
  <c r="M31"/>
  <c r="N25"/>
  <c r="N24" s="1"/>
  <c r="Q31"/>
  <c r="R31"/>
  <c r="P92" i="12"/>
  <c r="P91" s="1"/>
  <c r="I86"/>
  <c r="L30" i="9"/>
  <c r="L29" s="1"/>
  <c r="S26"/>
  <c r="O26"/>
  <c r="N26"/>
  <c r="P25"/>
  <c r="P24" s="1"/>
  <c r="Q60" i="12"/>
  <c r="M60"/>
  <c r="L60"/>
  <c r="M21" i="9"/>
  <c r="Q21"/>
  <c r="O22"/>
  <c r="O21" s="1"/>
  <c r="AJ14"/>
  <c r="AN14"/>
  <c r="Q14"/>
  <c r="M14"/>
  <c r="L14"/>
  <c r="K14"/>
  <c r="AE35"/>
  <c r="AE34" s="1"/>
  <c r="K92" i="12"/>
  <c r="K91" s="1"/>
  <c r="H16" i="9"/>
  <c r="I23"/>
  <c r="H23" s="1"/>
  <c r="H57" i="12"/>
  <c r="P28" i="9"/>
  <c r="P26" s="1"/>
  <c r="P67" i="12"/>
  <c r="L92"/>
  <c r="L91" s="1"/>
  <c r="L36" i="9"/>
  <c r="L35" s="1"/>
  <c r="L34" s="1"/>
  <c r="N92" i="12"/>
  <c r="N91" s="1"/>
  <c r="N37" i="9"/>
  <c r="H37" s="1"/>
  <c r="P36"/>
  <c r="P35" s="1"/>
  <c r="P34" s="1"/>
  <c r="K43"/>
  <c r="K42" s="1"/>
  <c r="K41" s="1"/>
  <c r="H87" i="12"/>
  <c r="H35"/>
  <c r="Q67"/>
  <c r="Q28" i="9"/>
  <c r="Q26" s="1"/>
  <c r="M92" i="12"/>
  <c r="M91" s="1"/>
  <c r="M36" i="9"/>
  <c r="Q92" i="12"/>
  <c r="Q91" s="1"/>
  <c r="Q36" i="9"/>
  <c r="Q35" s="1"/>
  <c r="Q34" s="1"/>
  <c r="L105" i="12"/>
  <c r="L104" s="1"/>
  <c r="H104" s="1"/>
  <c r="L43" i="9"/>
  <c r="L42" s="1"/>
  <c r="L41" s="1"/>
  <c r="I26"/>
  <c r="O14"/>
  <c r="M26"/>
  <c r="J32"/>
  <c r="J31" s="1"/>
  <c r="J49" i="12"/>
  <c r="J22" i="9"/>
  <c r="J21" s="1"/>
  <c r="N22"/>
  <c r="N21" s="1"/>
  <c r="N49" i="12"/>
  <c r="R49"/>
  <c r="R22" i="9"/>
  <c r="R21" s="1"/>
  <c r="J60" i="12"/>
  <c r="J25" i="9"/>
  <c r="J24" s="1"/>
  <c r="R60" i="12"/>
  <c r="R25" i="9"/>
  <c r="R24" s="1"/>
  <c r="R30"/>
  <c r="R29" s="1"/>
  <c r="R81" i="12"/>
  <c r="O86"/>
  <c r="I33" i="9"/>
  <c r="I31" s="1"/>
  <c r="S14"/>
  <c r="K31"/>
  <c r="K49" i="12"/>
  <c r="K22" i="9"/>
  <c r="K21" s="1"/>
  <c r="S49" i="12"/>
  <c r="S22" i="9"/>
  <c r="S21" s="1"/>
  <c r="K60" i="12"/>
  <c r="K25" i="9"/>
  <c r="K24" s="1"/>
  <c r="O60" i="12"/>
  <c r="O25" i="9"/>
  <c r="O24" s="1"/>
  <c r="S60" i="12"/>
  <c r="S25" i="9"/>
  <c r="S24" s="1"/>
  <c r="K81" i="12"/>
  <c r="K30" i="9"/>
  <c r="K29" s="1"/>
  <c r="O30"/>
  <c r="O29" s="1"/>
  <c r="O81" i="12"/>
  <c r="S81"/>
  <c r="S30" i="9"/>
  <c r="S29" s="1"/>
  <c r="O35"/>
  <c r="O34" s="1"/>
  <c r="O48"/>
  <c r="O47" s="1"/>
  <c r="O46" s="1"/>
  <c r="O111" i="12"/>
  <c r="O110" s="1"/>
  <c r="AF29" i="9"/>
  <c r="I19"/>
  <c r="I14" s="1"/>
  <c r="O31"/>
  <c r="P21"/>
  <c r="H15" i="12"/>
  <c r="J15" i="9"/>
  <c r="H15" s="1"/>
  <c r="N14"/>
  <c r="R14"/>
  <c r="H17"/>
  <c r="H18"/>
  <c r="L67" i="12"/>
  <c r="K86"/>
  <c r="S86"/>
  <c r="J35" i="9"/>
  <c r="J34" s="1"/>
  <c r="R35"/>
  <c r="R34" s="1"/>
  <c r="AA21"/>
  <c r="AE21"/>
  <c r="I49" i="12"/>
  <c r="I22" i="9"/>
  <c r="I67" i="12"/>
  <c r="M67"/>
  <c r="L86"/>
  <c r="L32" i="9"/>
  <c r="L31" s="1"/>
  <c r="P86" i="12"/>
  <c r="P32" i="9"/>
  <c r="P31" s="1"/>
  <c r="N86" i="12"/>
  <c r="N33" i="9"/>
  <c r="N31" s="1"/>
  <c r="K35"/>
  <c r="K34" s="1"/>
  <c r="S92" i="12"/>
  <c r="S91" s="1"/>
  <c r="Z26" i="9"/>
  <c r="L27"/>
  <c r="L26" s="1"/>
  <c r="P30"/>
  <c r="P29" s="1"/>
  <c r="S32"/>
  <c r="S31" s="1"/>
  <c r="AH47"/>
  <c r="AH46" s="1"/>
  <c r="AL47"/>
  <c r="AL46" s="1"/>
  <c r="AP47"/>
  <c r="AP46" s="1"/>
  <c r="AJ47"/>
  <c r="AJ46" s="1"/>
  <c r="AN47"/>
  <c r="AN46" s="1"/>
  <c r="AK47"/>
  <c r="AK46" s="1"/>
  <c r="AO47"/>
  <c r="AO46" s="1"/>
  <c r="AM47"/>
  <c r="AM46" s="1"/>
  <c r="L48"/>
  <c r="L47" s="1"/>
  <c r="L46" s="1"/>
  <c r="P48"/>
  <c r="P47" s="1"/>
  <c r="P46" s="1"/>
  <c r="M48"/>
  <c r="M47" s="1"/>
  <c r="M46" s="1"/>
  <c r="Q48"/>
  <c r="Q47" s="1"/>
  <c r="Q46" s="1"/>
  <c r="I48"/>
  <c r="I47" s="1"/>
  <c r="I46" s="1"/>
  <c r="J48"/>
  <c r="J47" s="1"/>
  <c r="J46" s="1"/>
  <c r="R48"/>
  <c r="R47" s="1"/>
  <c r="R46" s="1"/>
  <c r="K48"/>
  <c r="K47" s="1"/>
  <c r="K46" s="1"/>
  <c r="S48"/>
  <c r="S47" s="1"/>
  <c r="S46" s="1"/>
  <c r="AA35"/>
  <c r="AA34" s="1"/>
  <c r="S38"/>
  <c r="S35" s="1"/>
  <c r="S34" s="1"/>
  <c r="R92" i="12"/>
  <c r="R91" s="1"/>
  <c r="J92"/>
  <c r="J91" s="1"/>
  <c r="I92"/>
  <c r="I91" s="1"/>
  <c r="I35" i="9"/>
  <c r="I34" s="1"/>
  <c r="S43"/>
  <c r="S42" s="1"/>
  <c r="S41" s="1"/>
  <c r="R43"/>
  <c r="R42" s="1"/>
  <c r="R41" s="1"/>
  <c r="O43"/>
  <c r="O42" s="1"/>
  <c r="O41" s="1"/>
  <c r="N43"/>
  <c r="N42" s="1"/>
  <c r="N41" s="1"/>
  <c r="M43"/>
  <c r="M42" s="1"/>
  <c r="M41" s="1"/>
  <c r="J43"/>
  <c r="J42" s="1"/>
  <c r="J41" s="1"/>
  <c r="I43"/>
  <c r="AF52" i="7"/>
  <c r="T52"/>
  <c r="H52"/>
  <c r="AI42" i="9"/>
  <c r="AI41" s="1"/>
  <c r="AM42"/>
  <c r="AM41" s="1"/>
  <c r="AQ42"/>
  <c r="AQ41" s="1"/>
  <c r="AK42"/>
  <c r="AK41" s="1"/>
  <c r="AO42"/>
  <c r="AO41" s="1"/>
  <c r="AH42"/>
  <c r="AL42"/>
  <c r="AL41" s="1"/>
  <c r="AP42"/>
  <c r="AP41" s="1"/>
  <c r="AJ42"/>
  <c r="AJ41" s="1"/>
  <c r="AN42"/>
  <c r="AN41" s="1"/>
  <c r="AO35"/>
  <c r="AO34" s="1"/>
  <c r="AJ31"/>
  <c r="AN31"/>
  <c r="AG31"/>
  <c r="AH31"/>
  <c r="AL31"/>
  <c r="AP31"/>
  <c r="AG26"/>
  <c r="AJ26"/>
  <c r="AN26"/>
  <c r="AH26"/>
  <c r="AL26"/>
  <c r="AP26"/>
  <c r="AH24"/>
  <c r="AF24" s="1"/>
  <c r="AP21"/>
  <c r="AK21"/>
  <c r="AO21"/>
  <c r="AH21"/>
  <c r="AG14"/>
  <c r="AK14"/>
  <c r="AH14"/>
  <c r="AL14"/>
  <c r="AP14"/>
  <c r="AI14"/>
  <c r="AM14"/>
  <c r="AQ14"/>
  <c r="U47"/>
  <c r="U46" s="1"/>
  <c r="Y47"/>
  <c r="Y46" s="1"/>
  <c r="AC47"/>
  <c r="AC46" s="1"/>
  <c r="W47"/>
  <c r="W46" s="1"/>
  <c r="AA47"/>
  <c r="AA46" s="1"/>
  <c r="AE47"/>
  <c r="AE46" s="1"/>
  <c r="AB47"/>
  <c r="AB46" s="1"/>
  <c r="V42"/>
  <c r="V41" s="1"/>
  <c r="Z42"/>
  <c r="Z41" s="1"/>
  <c r="AD42"/>
  <c r="AD41" s="1"/>
  <c r="W42"/>
  <c r="W41" s="1"/>
  <c r="AA42"/>
  <c r="AA41" s="1"/>
  <c r="AE42"/>
  <c r="AE41" s="1"/>
  <c r="X42"/>
  <c r="X41" s="1"/>
  <c r="AB42"/>
  <c r="AB41" s="1"/>
  <c r="U42"/>
  <c r="U41" s="1"/>
  <c r="X35"/>
  <c r="X34" s="1"/>
  <c r="X31"/>
  <c r="AB31"/>
  <c r="V26"/>
  <c r="AD26"/>
  <c r="AB26"/>
  <c r="U26"/>
  <c r="Y26"/>
  <c r="AC26"/>
  <c r="U24"/>
  <c r="T24" s="1"/>
  <c r="AC21"/>
  <c r="X21"/>
  <c r="AB21"/>
  <c r="U21"/>
  <c r="AE14"/>
  <c r="Z14"/>
  <c r="AA14"/>
  <c r="W14"/>
  <c r="X14"/>
  <c r="AB14"/>
  <c r="V14"/>
  <c r="U14"/>
  <c r="H20"/>
  <c r="J26"/>
  <c r="AG21"/>
  <c r="W21"/>
  <c r="X26"/>
  <c r="U35"/>
  <c r="U34" s="1"/>
  <c r="H18" i="12"/>
  <c r="J14"/>
  <c r="N14"/>
  <c r="R14"/>
  <c r="K14"/>
  <c r="O14"/>
  <c r="S14"/>
  <c r="H23"/>
  <c r="L14"/>
  <c r="M14"/>
  <c r="P14"/>
  <c r="Q14"/>
  <c r="H44"/>
  <c r="L49"/>
  <c r="P49"/>
  <c r="M49"/>
  <c r="Q49"/>
  <c r="H61"/>
  <c r="N67"/>
  <c r="R67"/>
  <c r="K67"/>
  <c r="O67"/>
  <c r="S67"/>
  <c r="M86"/>
  <c r="Q86"/>
  <c r="O92"/>
  <c r="O91" s="1"/>
  <c r="H106"/>
  <c r="H95"/>
  <c r="H89"/>
  <c r="H72"/>
  <c r="H93"/>
  <c r="H68"/>
  <c r="J67"/>
  <c r="H99"/>
  <c r="H112"/>
  <c r="H30"/>
  <c r="H50"/>
  <c r="I14"/>
  <c r="T33" i="9"/>
  <c r="T38"/>
  <c r="AK13" l="1"/>
  <c r="AK9" s="1"/>
  <c r="AA13"/>
  <c r="AA9" s="1"/>
  <c r="H110" i="12"/>
  <c r="AM13" i="9"/>
  <c r="N35"/>
  <c r="N34" s="1"/>
  <c r="H105" i="12"/>
  <c r="AQ13" i="9"/>
  <c r="AO13"/>
  <c r="AO9" s="1"/>
  <c r="AI13"/>
  <c r="H19"/>
  <c r="H36"/>
  <c r="H31"/>
  <c r="H86" i="12"/>
  <c r="R13" i="9"/>
  <c r="R9" s="1"/>
  <c r="H81" i="12"/>
  <c r="H29" i="9"/>
  <c r="H28"/>
  <c r="L13"/>
  <c r="L9" s="1"/>
  <c r="Q13"/>
  <c r="Q9" s="1"/>
  <c r="H60" i="12"/>
  <c r="H25" i="9"/>
  <c r="M13"/>
  <c r="O13"/>
  <c r="O9" s="1"/>
  <c r="K13" i="12"/>
  <c r="K9" s="1"/>
  <c r="L13"/>
  <c r="L9" s="1"/>
  <c r="L8" s="1"/>
  <c r="AJ13" i="9"/>
  <c r="AN13"/>
  <c r="K13"/>
  <c r="K9" s="1"/>
  <c r="Q13" i="12"/>
  <c r="Q9" s="1"/>
  <c r="J14" i="9"/>
  <c r="H14" s="1"/>
  <c r="AM35"/>
  <c r="AM34" s="1"/>
  <c r="H91" i="12"/>
  <c r="P13" i="9"/>
  <c r="P9" s="1"/>
  <c r="H26"/>
  <c r="R13" i="12"/>
  <c r="R9" s="1"/>
  <c r="H30" i="9"/>
  <c r="I21"/>
  <c r="H21" s="1"/>
  <c r="H22"/>
  <c r="N13"/>
  <c r="S13"/>
  <c r="S9" s="1"/>
  <c r="H111" i="12"/>
  <c r="S13"/>
  <c r="S9" s="1"/>
  <c r="H67"/>
  <c r="H49"/>
  <c r="Z13" i="9"/>
  <c r="H33"/>
  <c r="H24"/>
  <c r="M35"/>
  <c r="M34" s="1"/>
  <c r="I13" i="12"/>
  <c r="I9" s="1"/>
  <c r="M13"/>
  <c r="M9" s="1"/>
  <c r="H32" i="9"/>
  <c r="AE13"/>
  <c r="AE9" s="1"/>
  <c r="V29"/>
  <c r="T29" s="1"/>
  <c r="H27"/>
  <c r="H46"/>
  <c r="H48"/>
  <c r="AG47"/>
  <c r="H47"/>
  <c r="AQ35"/>
  <c r="AQ34" s="1"/>
  <c r="AI35"/>
  <c r="AI34" s="1"/>
  <c r="H38"/>
  <c r="H92" i="12"/>
  <c r="T42" i="9"/>
  <c r="T41"/>
  <c r="H43"/>
  <c r="I42"/>
  <c r="AH41"/>
  <c r="AG42"/>
  <c r="AG41" s="1"/>
  <c r="AP35"/>
  <c r="AP34" s="1"/>
  <c r="AL35"/>
  <c r="AL34" s="1"/>
  <c r="AG35"/>
  <c r="AH35"/>
  <c r="AH34" s="1"/>
  <c r="AN35"/>
  <c r="AN34" s="1"/>
  <c r="AJ35"/>
  <c r="AJ34" s="1"/>
  <c r="AF31"/>
  <c r="AL13"/>
  <c r="AF26"/>
  <c r="AP13"/>
  <c r="AH13"/>
  <c r="AF21"/>
  <c r="AG13"/>
  <c r="AH9" i="12"/>
  <c r="AF14" i="9"/>
  <c r="AM9" i="12"/>
  <c r="AI9"/>
  <c r="AQ9"/>
  <c r="X47" i="9"/>
  <c r="AD35"/>
  <c r="AD34" s="1"/>
  <c r="AC35"/>
  <c r="AC34" s="1"/>
  <c r="Z35"/>
  <c r="Z34" s="1"/>
  <c r="Y35"/>
  <c r="Y34" s="1"/>
  <c r="V35"/>
  <c r="W35"/>
  <c r="W34" s="1"/>
  <c r="AB13"/>
  <c r="AB9" s="1"/>
  <c r="U31"/>
  <c r="T31" s="1"/>
  <c r="T26"/>
  <c r="W13"/>
  <c r="T21"/>
  <c r="X13"/>
  <c r="V9" i="12"/>
  <c r="AD14" i="9"/>
  <c r="AD13" s="1"/>
  <c r="AC14"/>
  <c r="AC13" s="1"/>
  <c r="Y14"/>
  <c r="Y13" s="1"/>
  <c r="J13" i="12"/>
  <c r="J9" s="1"/>
  <c r="O13"/>
  <c r="O9" s="1"/>
  <c r="P13"/>
  <c r="P9" s="1"/>
  <c r="N13"/>
  <c r="N9" s="1"/>
  <c r="H14"/>
  <c r="AM229" i="7"/>
  <c r="AM228" s="1"/>
  <c r="AM226"/>
  <c r="AM221"/>
  <c r="AM217"/>
  <c r="AM206"/>
  <c r="AM205" s="1"/>
  <c r="AM203"/>
  <c r="AM198"/>
  <c r="AM194"/>
  <c r="AM185"/>
  <c r="AM184" s="1"/>
  <c r="AM183" s="1"/>
  <c r="AM182" s="1"/>
  <c r="AM178"/>
  <c r="AM177" s="1"/>
  <c r="AM176" s="1"/>
  <c r="AM172"/>
  <c r="AM171" s="1"/>
  <c r="AM168"/>
  <c r="AM167" s="1"/>
  <c r="AM158"/>
  <c r="AM152"/>
  <c r="AM148"/>
  <c r="AM138"/>
  <c r="AM134"/>
  <c r="AM125"/>
  <c r="AM124" s="1"/>
  <c r="AM123" s="1"/>
  <c r="AM119"/>
  <c r="AM118" s="1"/>
  <c r="AM113"/>
  <c r="AM112" s="1"/>
  <c r="AM105"/>
  <c r="AM101"/>
  <c r="AM94"/>
  <c r="AM90"/>
  <c r="AM87"/>
  <c r="AM81"/>
  <c r="AM72"/>
  <c r="AM68"/>
  <c r="AM67" s="1"/>
  <c r="AM66" s="1"/>
  <c r="AM61"/>
  <c r="AM55"/>
  <c r="AM47"/>
  <c r="AM43"/>
  <c r="AA185"/>
  <c r="AA184" s="1"/>
  <c r="AA183" s="1"/>
  <c r="AA182" s="1"/>
  <c r="AA178"/>
  <c r="AA177" s="1"/>
  <c r="AA176" s="1"/>
  <c r="AA172"/>
  <c r="AA171" s="1"/>
  <c r="AA168"/>
  <c r="AA167" s="1"/>
  <c r="AA158"/>
  <c r="AA152"/>
  <c r="AA148"/>
  <c r="AA138"/>
  <c r="AA134"/>
  <c r="AA125"/>
  <c r="AA124" s="1"/>
  <c r="AA123" s="1"/>
  <c r="AA119"/>
  <c r="AA118"/>
  <c r="AA113"/>
  <c r="AA112" s="1"/>
  <c r="AA105"/>
  <c r="AA101"/>
  <c r="AA94"/>
  <c r="AA90"/>
  <c r="AA87"/>
  <c r="AA81"/>
  <c r="AA72"/>
  <c r="AA68"/>
  <c r="AA61"/>
  <c r="AA55"/>
  <c r="AA47"/>
  <c r="AA43"/>
  <c r="O229"/>
  <c r="O228" s="1"/>
  <c r="O226"/>
  <c r="O221"/>
  <c r="O217"/>
  <c r="O206"/>
  <c r="O205" s="1"/>
  <c r="O203"/>
  <c r="O198"/>
  <c r="O194"/>
  <c r="O185"/>
  <c r="O184" s="1"/>
  <c r="O183" s="1"/>
  <c r="O182" s="1"/>
  <c r="O178"/>
  <c r="O177" s="1"/>
  <c r="O176" s="1"/>
  <c r="O172"/>
  <c r="O171" s="1"/>
  <c r="O168"/>
  <c r="O167" s="1"/>
  <c r="O158"/>
  <c r="O152"/>
  <c r="O148"/>
  <c r="O138"/>
  <c r="O134"/>
  <c r="O125"/>
  <c r="O124" s="1"/>
  <c r="O123" s="1"/>
  <c r="O119"/>
  <c r="O118" s="1"/>
  <c r="O113"/>
  <c r="O112" s="1"/>
  <c r="O105"/>
  <c r="O101"/>
  <c r="O94"/>
  <c r="O90"/>
  <c r="O87"/>
  <c r="O81"/>
  <c r="O72"/>
  <c r="O68"/>
  <c r="O61"/>
  <c r="O55"/>
  <c r="O47"/>
  <c r="O43"/>
  <c r="N9" i="9" l="1"/>
  <c r="O133" i="7"/>
  <c r="O132" s="1"/>
  <c r="AM9" i="9"/>
  <c r="AL9" i="12"/>
  <c r="H34" i="9"/>
  <c r="AB9" i="12"/>
  <c r="U13" i="9"/>
  <c r="U9" s="1"/>
  <c r="AE9" i="12"/>
  <c r="AK9"/>
  <c r="AA9"/>
  <c r="AQ9" i="9"/>
  <c r="AN9" i="12"/>
  <c r="AD9"/>
  <c r="AI9" i="9"/>
  <c r="AJ9" i="12"/>
  <c r="W9"/>
  <c r="V13" i="9"/>
  <c r="AJ9"/>
  <c r="AP9" i="12"/>
  <c r="H35" i="9"/>
  <c r="M9"/>
  <c r="I8" i="12"/>
  <c r="AN9" i="9"/>
  <c r="J13"/>
  <c r="J9" s="1"/>
  <c r="U9" i="12"/>
  <c r="Z9" i="9"/>
  <c r="AO9" i="12"/>
  <c r="AC9"/>
  <c r="Z9"/>
  <c r="Y9"/>
  <c r="Y9" i="9"/>
  <c r="I13"/>
  <c r="AF47"/>
  <c r="AG46"/>
  <c r="AF46" s="1"/>
  <c r="X9" i="12"/>
  <c r="AG9"/>
  <c r="AF41" i="9"/>
  <c r="M8" i="12"/>
  <c r="I41" i="9"/>
  <c r="H41" s="1"/>
  <c r="H42"/>
  <c r="AM42" i="7"/>
  <c r="AM89"/>
  <c r="AA100"/>
  <c r="AA99" s="1"/>
  <c r="AA67"/>
  <c r="AA66" s="1"/>
  <c r="AA133"/>
  <c r="AA132" s="1"/>
  <c r="O54"/>
  <c r="O100"/>
  <c r="O99" s="1"/>
  <c r="O89"/>
  <c r="O216"/>
  <c r="AA42"/>
  <c r="AM133"/>
  <c r="AM132" s="1"/>
  <c r="O42"/>
  <c r="O67"/>
  <c r="O66" s="1"/>
  <c r="AM54"/>
  <c r="AM80"/>
  <c r="AA111"/>
  <c r="AA147"/>
  <c r="AA146" s="1"/>
  <c r="AA89"/>
  <c r="AM100"/>
  <c r="AM99" s="1"/>
  <c r="AF42" i="9"/>
  <c r="AH9"/>
  <c r="AP9"/>
  <c r="AG34"/>
  <c r="AF34" s="1"/>
  <c r="AF35"/>
  <c r="AL9"/>
  <c r="AF13"/>
  <c r="X46"/>
  <c r="T46" s="1"/>
  <c r="T47"/>
  <c r="AD9"/>
  <c r="W9"/>
  <c r="T35"/>
  <c r="V34"/>
  <c r="T34" s="1"/>
  <c r="AC9"/>
  <c r="T14"/>
  <c r="H9" i="12"/>
  <c r="H13"/>
  <c r="J8"/>
  <c r="O147" i="7"/>
  <c r="AA80"/>
  <c r="AM166"/>
  <c r="AM111"/>
  <c r="AM147"/>
  <c r="AM146" s="1"/>
  <c r="O80"/>
  <c r="AA54"/>
  <c r="AM193"/>
  <c r="AM192" s="1"/>
  <c r="AM191" s="1"/>
  <c r="AM216"/>
  <c r="AM215" s="1"/>
  <c r="AM214" s="1"/>
  <c r="O111"/>
  <c r="AA166"/>
  <c r="O166"/>
  <c r="O193"/>
  <c r="O192" s="1"/>
  <c r="O191" s="1"/>
  <c r="O215"/>
  <c r="O214" s="1"/>
  <c r="AQ68"/>
  <c r="AP68"/>
  <c r="AO68"/>
  <c r="AN68"/>
  <c r="AL68"/>
  <c r="AK68"/>
  <c r="AJ68"/>
  <c r="AI68"/>
  <c r="AH68"/>
  <c r="AG68"/>
  <c r="AE68"/>
  <c r="AD68"/>
  <c r="AC68"/>
  <c r="AB68"/>
  <c r="Z68"/>
  <c r="Y68"/>
  <c r="X68"/>
  <c r="W68"/>
  <c r="V68"/>
  <c r="U68"/>
  <c r="S68"/>
  <c r="R68"/>
  <c r="Q68"/>
  <c r="P68"/>
  <c r="N68"/>
  <c r="M68"/>
  <c r="L68"/>
  <c r="K68"/>
  <c r="J68"/>
  <c r="I72"/>
  <c r="I68"/>
  <c r="AF76"/>
  <c r="T76"/>
  <c r="H76"/>
  <c r="AF75"/>
  <c r="T75"/>
  <c r="H75"/>
  <c r="AF74"/>
  <c r="T74"/>
  <c r="H74"/>
  <c r="AF73"/>
  <c r="T73"/>
  <c r="H73"/>
  <c r="AQ72"/>
  <c r="AP72"/>
  <c r="AO72"/>
  <c r="AN72"/>
  <c r="AL72"/>
  <c r="AK72"/>
  <c r="AJ72"/>
  <c r="AI72"/>
  <c r="AH72"/>
  <c r="AG72"/>
  <c r="AE72"/>
  <c r="AD72"/>
  <c r="AC72"/>
  <c r="AB72"/>
  <c r="Z72"/>
  <c r="Y72"/>
  <c r="X72"/>
  <c r="W72"/>
  <c r="V72"/>
  <c r="U72"/>
  <c r="S72"/>
  <c r="R72"/>
  <c r="Q72"/>
  <c r="P72"/>
  <c r="N72"/>
  <c r="M72"/>
  <c r="L72"/>
  <c r="K72"/>
  <c r="J72"/>
  <c r="AF71"/>
  <c r="T71"/>
  <c r="H71"/>
  <c r="AF70"/>
  <c r="T70"/>
  <c r="H70"/>
  <c r="AF69"/>
  <c r="H69"/>
  <c r="AH185"/>
  <c r="AH184" s="1"/>
  <c r="AH183" s="1"/>
  <c r="AH182" s="1"/>
  <c r="AH178"/>
  <c r="AH177" s="1"/>
  <c r="AH176" s="1"/>
  <c r="AH172"/>
  <c r="AH171" s="1"/>
  <c r="AH168"/>
  <c r="AH167" s="1"/>
  <c r="AH158"/>
  <c r="AH152"/>
  <c r="AH148"/>
  <c r="AH138"/>
  <c r="AH134"/>
  <c r="AH125"/>
  <c r="AH124" s="1"/>
  <c r="AH123" s="1"/>
  <c r="AH119"/>
  <c r="AH118" s="1"/>
  <c r="AH113"/>
  <c r="AH112" s="1"/>
  <c r="AH105"/>
  <c r="AH101"/>
  <c r="AH94"/>
  <c r="AH90"/>
  <c r="AH87"/>
  <c r="AH81"/>
  <c r="AH61"/>
  <c r="AH55"/>
  <c r="AH47"/>
  <c r="AH43"/>
  <c r="J229"/>
  <c r="J228" s="1"/>
  <c r="J226"/>
  <c r="J221"/>
  <c r="J217"/>
  <c r="J206"/>
  <c r="J205" s="1"/>
  <c r="J203"/>
  <c r="J198"/>
  <c r="J194"/>
  <c r="J185"/>
  <c r="J184" s="1"/>
  <c r="J183" s="1"/>
  <c r="J182" s="1"/>
  <c r="J178"/>
  <c r="J177" s="1"/>
  <c r="J176" s="1"/>
  <c r="J172"/>
  <c r="J171" s="1"/>
  <c r="J168"/>
  <c r="J167" s="1"/>
  <c r="J158"/>
  <c r="J152"/>
  <c r="J148"/>
  <c r="J138"/>
  <c r="J134"/>
  <c r="J125"/>
  <c r="J124" s="1"/>
  <c r="J123" s="1"/>
  <c r="J119"/>
  <c r="J118" s="1"/>
  <c r="J113"/>
  <c r="J112" s="1"/>
  <c r="J105"/>
  <c r="J101"/>
  <c r="J94"/>
  <c r="J87"/>
  <c r="J81"/>
  <c r="J61"/>
  <c r="J55"/>
  <c r="J47"/>
  <c r="J43"/>
  <c r="V185"/>
  <c r="V184" s="1"/>
  <c r="V183" s="1"/>
  <c r="V182" s="1"/>
  <c r="V178"/>
  <c r="V177" s="1"/>
  <c r="V176" s="1"/>
  <c r="V172"/>
  <c r="V171" s="1"/>
  <c r="V168"/>
  <c r="V167" s="1"/>
  <c r="V158"/>
  <c r="V152"/>
  <c r="V148"/>
  <c r="V138"/>
  <c r="V134"/>
  <c r="V125"/>
  <c r="V124" s="1"/>
  <c r="V123" s="1"/>
  <c r="V119"/>
  <c r="V118" s="1"/>
  <c r="V113"/>
  <c r="V112" s="1"/>
  <c r="V105"/>
  <c r="V101"/>
  <c r="V94"/>
  <c r="V90"/>
  <c r="V87"/>
  <c r="V81"/>
  <c r="V61"/>
  <c r="V55"/>
  <c r="V47"/>
  <c r="V43"/>
  <c r="V89" l="1"/>
  <c r="AM41"/>
  <c r="AM16" s="1"/>
  <c r="AH133"/>
  <c r="AH132" s="1"/>
  <c r="AA79"/>
  <c r="T13" i="9"/>
  <c r="Y8" i="12"/>
  <c r="O146" i="7"/>
  <c r="O145" s="1"/>
  <c r="O41"/>
  <c r="AA145"/>
  <c r="AA41"/>
  <c r="AA16" s="1"/>
  <c r="AM79"/>
  <c r="AM78" s="1"/>
  <c r="J67"/>
  <c r="J66" s="1"/>
  <c r="AH67"/>
  <c r="AH66" s="1"/>
  <c r="AL67"/>
  <c r="AL66" s="1"/>
  <c r="AQ67"/>
  <c r="AQ66" s="1"/>
  <c r="O79"/>
  <c r="O78" s="1"/>
  <c r="AA78"/>
  <c r="V42"/>
  <c r="V100"/>
  <c r="V99" s="1"/>
  <c r="J42"/>
  <c r="AN67"/>
  <c r="AN66" s="1"/>
  <c r="AH42"/>
  <c r="Q67"/>
  <c r="Q66" s="1"/>
  <c r="I67"/>
  <c r="I66" s="1"/>
  <c r="AG67"/>
  <c r="AG66" s="1"/>
  <c r="AK67"/>
  <c r="AK66" s="1"/>
  <c r="AP67"/>
  <c r="AP66" s="1"/>
  <c r="AI67"/>
  <c r="AI66" s="1"/>
  <c r="AM145"/>
  <c r="AK8" i="12"/>
  <c r="AH8"/>
  <c r="AG9" i="9"/>
  <c r="AJ8" i="12"/>
  <c r="X8"/>
  <c r="V8"/>
  <c r="T9"/>
  <c r="X9" i="9"/>
  <c r="U8" i="12"/>
  <c r="V9" i="9"/>
  <c r="AF9" i="12"/>
  <c r="AG8"/>
  <c r="AB67" i="7"/>
  <c r="AB66" s="1"/>
  <c r="N67"/>
  <c r="N66" s="1"/>
  <c r="S67"/>
  <c r="S66" s="1"/>
  <c r="AC67"/>
  <c r="AC66" s="1"/>
  <c r="K67"/>
  <c r="K66" s="1"/>
  <c r="AJ67"/>
  <c r="AJ66" s="1"/>
  <c r="AO67"/>
  <c r="AO66" s="1"/>
  <c r="T72"/>
  <c r="W67"/>
  <c r="W66" s="1"/>
  <c r="X67"/>
  <c r="X66" s="1"/>
  <c r="P67"/>
  <c r="P66" s="1"/>
  <c r="U67"/>
  <c r="U66" s="1"/>
  <c r="Y67"/>
  <c r="Y66" s="1"/>
  <c r="AD67"/>
  <c r="AD66" s="1"/>
  <c r="L67"/>
  <c r="L66" s="1"/>
  <c r="V67"/>
  <c r="V66" s="1"/>
  <c r="Z67"/>
  <c r="Z66" s="1"/>
  <c r="AE67"/>
  <c r="AE66" s="1"/>
  <c r="M67"/>
  <c r="M66" s="1"/>
  <c r="R67"/>
  <c r="R66" s="1"/>
  <c r="H72"/>
  <c r="J193"/>
  <c r="J192" s="1"/>
  <c r="J191" s="1"/>
  <c r="J89"/>
  <c r="AH100"/>
  <c r="AH99" s="1"/>
  <c r="AH54"/>
  <c r="AH89"/>
  <c r="AF68"/>
  <c r="J54"/>
  <c r="V133"/>
  <c r="V132" s="1"/>
  <c r="J100"/>
  <c r="J99" s="1"/>
  <c r="J166"/>
  <c r="H68"/>
  <c r="AF72"/>
  <c r="T68"/>
  <c r="V54"/>
  <c r="V111"/>
  <c r="J80"/>
  <c r="J216"/>
  <c r="J215" s="1"/>
  <c r="J214" s="1"/>
  <c r="J133"/>
  <c r="J132" s="1"/>
  <c r="V147"/>
  <c r="V146" s="1"/>
  <c r="AH80"/>
  <c r="AH147"/>
  <c r="AH146" s="1"/>
  <c r="V80"/>
  <c r="V79" s="1"/>
  <c r="J111"/>
  <c r="V166"/>
  <c r="J147"/>
  <c r="J146" s="1"/>
  <c r="AH166"/>
  <c r="AH111"/>
  <c r="AF44"/>
  <c r="AF45"/>
  <c r="K47"/>
  <c r="L47"/>
  <c r="M47"/>
  <c r="N47"/>
  <c r="P47"/>
  <c r="Q47"/>
  <c r="R47"/>
  <c r="S47"/>
  <c r="K55"/>
  <c r="L55"/>
  <c r="M55"/>
  <c r="N55"/>
  <c r="P55"/>
  <c r="Q55"/>
  <c r="R55"/>
  <c r="S55"/>
  <c r="N152"/>
  <c r="T88"/>
  <c r="AU57" s="1"/>
  <c r="H88"/>
  <c r="AT57" s="1"/>
  <c r="AQ87"/>
  <c r="AP87"/>
  <c r="AO87"/>
  <c r="AN87"/>
  <c r="AL87"/>
  <c r="AK87"/>
  <c r="AJ87"/>
  <c r="AI87"/>
  <c r="AG87"/>
  <c r="AE87"/>
  <c r="AD87"/>
  <c r="AC87"/>
  <c r="AB87"/>
  <c r="Z87"/>
  <c r="Y87"/>
  <c r="X87"/>
  <c r="W87"/>
  <c r="U87"/>
  <c r="S87"/>
  <c r="R87"/>
  <c r="Q87"/>
  <c r="P87"/>
  <c r="N87"/>
  <c r="M87"/>
  <c r="L87"/>
  <c r="K87"/>
  <c r="I87"/>
  <c r="K81"/>
  <c r="AQ81"/>
  <c r="AF88"/>
  <c r="AO185"/>
  <c r="AO184" s="1"/>
  <c r="AO183" s="1"/>
  <c r="AO182" s="1"/>
  <c r="I185"/>
  <c r="I184" s="1"/>
  <c r="I183" s="1"/>
  <c r="I182" s="1"/>
  <c r="I61"/>
  <c r="I55"/>
  <c r="AF187"/>
  <c r="AV69" s="1"/>
  <c r="T187"/>
  <c r="AU69" s="1"/>
  <c r="H187"/>
  <c r="AT69" s="1"/>
  <c r="AF186"/>
  <c r="AV68" s="1"/>
  <c r="T186"/>
  <c r="AU68" s="1"/>
  <c r="H186"/>
  <c r="AT68" s="1"/>
  <c r="AQ185"/>
  <c r="AQ184" s="1"/>
  <c r="AQ183" s="1"/>
  <c r="AQ182" s="1"/>
  <c r="AP185"/>
  <c r="AP184" s="1"/>
  <c r="AP183" s="1"/>
  <c r="AP182" s="1"/>
  <c r="AN185"/>
  <c r="AN184" s="1"/>
  <c r="AN183" s="1"/>
  <c r="AN182" s="1"/>
  <c r="AL185"/>
  <c r="AL184" s="1"/>
  <c r="AL183" s="1"/>
  <c r="AL182" s="1"/>
  <c r="AK185"/>
  <c r="AK184" s="1"/>
  <c r="AK183" s="1"/>
  <c r="AK182" s="1"/>
  <c r="AJ185"/>
  <c r="AJ184" s="1"/>
  <c r="AJ183" s="1"/>
  <c r="AJ182" s="1"/>
  <c r="AI185"/>
  <c r="AI184" s="1"/>
  <c r="AI183" s="1"/>
  <c r="AI182" s="1"/>
  <c r="AG185"/>
  <c r="AG184" s="1"/>
  <c r="AG183" s="1"/>
  <c r="AG182" s="1"/>
  <c r="AE185"/>
  <c r="AE184" s="1"/>
  <c r="AE183" s="1"/>
  <c r="AE182" s="1"/>
  <c r="AD185"/>
  <c r="AD184" s="1"/>
  <c r="AD183" s="1"/>
  <c r="AD182" s="1"/>
  <c r="AC185"/>
  <c r="AC184" s="1"/>
  <c r="AC183" s="1"/>
  <c r="AC182" s="1"/>
  <c r="AB185"/>
  <c r="AB184" s="1"/>
  <c r="AB183" s="1"/>
  <c r="AB182" s="1"/>
  <c r="Z185"/>
  <c r="Z184" s="1"/>
  <c r="Z183" s="1"/>
  <c r="Z182" s="1"/>
  <c r="Y185"/>
  <c r="Y184" s="1"/>
  <c r="Y183" s="1"/>
  <c r="Y182" s="1"/>
  <c r="X185"/>
  <c r="X184" s="1"/>
  <c r="X183" s="1"/>
  <c r="X182" s="1"/>
  <c r="W185"/>
  <c r="W184" s="1"/>
  <c r="W183" s="1"/>
  <c r="W182" s="1"/>
  <c r="U185"/>
  <c r="U184" s="1"/>
  <c r="U183" s="1"/>
  <c r="U182" s="1"/>
  <c r="S185"/>
  <c r="S184" s="1"/>
  <c r="S183" s="1"/>
  <c r="S182" s="1"/>
  <c r="R185"/>
  <c r="R184" s="1"/>
  <c r="R183" s="1"/>
  <c r="R182" s="1"/>
  <c r="Q185"/>
  <c r="Q184" s="1"/>
  <c r="Q183" s="1"/>
  <c r="Q182" s="1"/>
  <c r="P185"/>
  <c r="P184" s="1"/>
  <c r="P183" s="1"/>
  <c r="P182" s="1"/>
  <c r="N185"/>
  <c r="N184" s="1"/>
  <c r="N183" s="1"/>
  <c r="N182" s="1"/>
  <c r="M185"/>
  <c r="M184" s="1"/>
  <c r="M183" s="1"/>
  <c r="M182" s="1"/>
  <c r="L185"/>
  <c r="L184" s="1"/>
  <c r="L183" s="1"/>
  <c r="L182" s="1"/>
  <c r="K185"/>
  <c r="K184" s="1"/>
  <c r="K183" s="1"/>
  <c r="K182" s="1"/>
  <c r="J41" l="1"/>
  <c r="AA12"/>
  <c r="AA13" s="1"/>
  <c r="AM12"/>
  <c r="AM10" i="12" s="1"/>
  <c r="O12" i="7"/>
  <c r="O10" i="9" s="1"/>
  <c r="J145" i="7"/>
  <c r="V78"/>
  <c r="AV57"/>
  <c r="J79"/>
  <c r="J78" s="1"/>
  <c r="AF9" i="9"/>
  <c r="T9"/>
  <c r="AH79" i="7"/>
  <c r="AH78" s="1"/>
  <c r="H66"/>
  <c r="T67"/>
  <c r="AH41"/>
  <c r="K80"/>
  <c r="T66"/>
  <c r="AH145"/>
  <c r="AF67"/>
  <c r="H67"/>
  <c r="V41"/>
  <c r="AF87"/>
  <c r="AQ80"/>
  <c r="V145"/>
  <c r="I54"/>
  <c r="I41" s="1"/>
  <c r="T182"/>
  <c r="T87"/>
  <c r="H87"/>
  <c r="H182"/>
  <c r="T183"/>
  <c r="H184"/>
  <c r="G36" i="5" s="1"/>
  <c r="AF185" i="7"/>
  <c r="AF183"/>
  <c r="AF182"/>
  <c r="H185"/>
  <c r="T184"/>
  <c r="H36" i="5" s="1"/>
  <c r="AF184" i="7"/>
  <c r="I36" i="5" s="1"/>
  <c r="T185" i="7"/>
  <c r="H183"/>
  <c r="AF160"/>
  <c r="AF159"/>
  <c r="AF157"/>
  <c r="AF156"/>
  <c r="AF155"/>
  <c r="AF154"/>
  <c r="AF153"/>
  <c r="AF151"/>
  <c r="AF150"/>
  <c r="AF149"/>
  <c r="AF231"/>
  <c r="AF230"/>
  <c r="AF227"/>
  <c r="AF225"/>
  <c r="AF224"/>
  <c r="AF223"/>
  <c r="AF222"/>
  <c r="AF220"/>
  <c r="AF219"/>
  <c r="AF218"/>
  <c r="AF208"/>
  <c r="AF207"/>
  <c r="AF204"/>
  <c r="AF202"/>
  <c r="AF201"/>
  <c r="AF200"/>
  <c r="AF199"/>
  <c r="AF197"/>
  <c r="AF196"/>
  <c r="AF195"/>
  <c r="AF63"/>
  <c r="AF62"/>
  <c r="AF60"/>
  <c r="AV63" s="1"/>
  <c r="AF59"/>
  <c r="AF58"/>
  <c r="AV61" s="1"/>
  <c r="AF57"/>
  <c r="AF56"/>
  <c r="AF51"/>
  <c r="AF50"/>
  <c r="AF49"/>
  <c r="AF48"/>
  <c r="AF46"/>
  <c r="AF142"/>
  <c r="AF141"/>
  <c r="AF140"/>
  <c r="AF139"/>
  <c r="AF137"/>
  <c r="AF136"/>
  <c r="AF135"/>
  <c r="AF129"/>
  <c r="AF128"/>
  <c r="AF127"/>
  <c r="AF126"/>
  <c r="AF120"/>
  <c r="AF117"/>
  <c r="AF116"/>
  <c r="AF115"/>
  <c r="AF114"/>
  <c r="AF109"/>
  <c r="AF108"/>
  <c r="AF107"/>
  <c r="AF106"/>
  <c r="AF104"/>
  <c r="AF103"/>
  <c r="AF102"/>
  <c r="AF96"/>
  <c r="AF95"/>
  <c r="AF93"/>
  <c r="AF91"/>
  <c r="AF86"/>
  <c r="AF85"/>
  <c r="AF84"/>
  <c r="AF83"/>
  <c r="AF82"/>
  <c r="AF180"/>
  <c r="AF179"/>
  <c r="AF174"/>
  <c r="AF173"/>
  <c r="AF170"/>
  <c r="AF169"/>
  <c r="T231"/>
  <c r="T230"/>
  <c r="T229"/>
  <c r="T228"/>
  <c r="T227"/>
  <c r="T226"/>
  <c r="T225"/>
  <c r="T224"/>
  <c r="T223"/>
  <c r="T222"/>
  <c r="T221"/>
  <c r="T220"/>
  <c r="T219"/>
  <c r="T218"/>
  <c r="T217"/>
  <c r="T216"/>
  <c r="T215"/>
  <c r="T214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63"/>
  <c r="T62"/>
  <c r="T60"/>
  <c r="AU63" s="1"/>
  <c r="T59"/>
  <c r="T58"/>
  <c r="AU61" s="1"/>
  <c r="T57"/>
  <c r="T56"/>
  <c r="T51"/>
  <c r="T50"/>
  <c r="T49"/>
  <c r="T48"/>
  <c r="T46"/>
  <c r="T45"/>
  <c r="T142"/>
  <c r="T141"/>
  <c r="T140"/>
  <c r="T139"/>
  <c r="T137"/>
  <c r="T136"/>
  <c r="T135"/>
  <c r="T129"/>
  <c r="T128"/>
  <c r="T127"/>
  <c r="T126"/>
  <c r="T120"/>
  <c r="T117"/>
  <c r="T116"/>
  <c r="T115"/>
  <c r="T114"/>
  <c r="T109"/>
  <c r="T108"/>
  <c r="T107"/>
  <c r="T106"/>
  <c r="T104"/>
  <c r="T103"/>
  <c r="T102"/>
  <c r="T96"/>
  <c r="T95"/>
  <c r="T93"/>
  <c r="T91"/>
  <c r="T86"/>
  <c r="T85"/>
  <c r="T84"/>
  <c r="T83"/>
  <c r="T82"/>
  <c r="T180"/>
  <c r="T179"/>
  <c r="T174"/>
  <c r="T173"/>
  <c r="T170"/>
  <c r="T169"/>
  <c r="T160"/>
  <c r="T159"/>
  <c r="T157"/>
  <c r="T156"/>
  <c r="T155"/>
  <c r="T154"/>
  <c r="T153"/>
  <c r="T151"/>
  <c r="T150"/>
  <c r="T149"/>
  <c r="AQ229"/>
  <c r="AP229"/>
  <c r="AP228" s="1"/>
  <c r="AO229"/>
  <c r="AO228" s="1"/>
  <c r="AN229"/>
  <c r="AN228" s="1"/>
  <c r="AL229"/>
  <c r="AL228" s="1"/>
  <c r="AK229"/>
  <c r="AK228" s="1"/>
  <c r="AJ229"/>
  <c r="AJ228" s="1"/>
  <c r="AI229"/>
  <c r="AQ228"/>
  <c r="AQ226"/>
  <c r="AP226"/>
  <c r="AO226"/>
  <c r="AN226"/>
  <c r="AL226"/>
  <c r="AK226"/>
  <c r="AJ226"/>
  <c r="AI226"/>
  <c r="AQ221"/>
  <c r="AP221"/>
  <c r="AO221"/>
  <c r="AN221"/>
  <c r="AL221"/>
  <c r="AK221"/>
  <c r="AJ221"/>
  <c r="AI221"/>
  <c r="AQ217"/>
  <c r="AP217"/>
  <c r="AO217"/>
  <c r="AN217"/>
  <c r="AN216" s="1"/>
  <c r="AL217"/>
  <c r="AL216" s="1"/>
  <c r="AK217"/>
  <c r="AJ217"/>
  <c r="AI217"/>
  <c r="AQ206"/>
  <c r="AP206"/>
  <c r="AP205" s="1"/>
  <c r="AO206"/>
  <c r="AO205" s="1"/>
  <c r="AN206"/>
  <c r="AN205" s="1"/>
  <c r="AL206"/>
  <c r="AL205" s="1"/>
  <c r="AK206"/>
  <c r="AK205" s="1"/>
  <c r="AJ206"/>
  <c r="AJ205" s="1"/>
  <c r="AI206"/>
  <c r="AQ205"/>
  <c r="AQ203"/>
  <c r="AP203"/>
  <c r="AO203"/>
  <c r="AN203"/>
  <c r="AL203"/>
  <c r="AK203"/>
  <c r="AJ203"/>
  <c r="AI203"/>
  <c r="AQ198"/>
  <c r="AP198"/>
  <c r="AO198"/>
  <c r="AN198"/>
  <c r="AL198"/>
  <c r="AK198"/>
  <c r="AJ198"/>
  <c r="AI198"/>
  <c r="AQ194"/>
  <c r="AP194"/>
  <c r="AO194"/>
  <c r="AO193" s="1"/>
  <c r="AN194"/>
  <c r="AN193" s="1"/>
  <c r="AL194"/>
  <c r="AK194"/>
  <c r="AJ194"/>
  <c r="AJ193" s="1"/>
  <c r="AI194"/>
  <c r="AI193" s="1"/>
  <c r="AQ61"/>
  <c r="AP61"/>
  <c r="AO61"/>
  <c r="AN61"/>
  <c r="AL61"/>
  <c r="AK61"/>
  <c r="AJ61"/>
  <c r="AI61"/>
  <c r="AG61"/>
  <c r="AQ55"/>
  <c r="AP55"/>
  <c r="AO55"/>
  <c r="AN55"/>
  <c r="AL55"/>
  <c r="AK55"/>
  <c r="AJ55"/>
  <c r="AI55"/>
  <c r="AG55"/>
  <c r="AQ47"/>
  <c r="AP47"/>
  <c r="AO47"/>
  <c r="AN47"/>
  <c r="AL47"/>
  <c r="AK47"/>
  <c r="AJ47"/>
  <c r="AI47"/>
  <c r="AG47"/>
  <c r="AQ43"/>
  <c r="AP43"/>
  <c r="AO43"/>
  <c r="AN43"/>
  <c r="AL43"/>
  <c r="AK43"/>
  <c r="AJ43"/>
  <c r="AI43"/>
  <c r="AG43"/>
  <c r="AQ138"/>
  <c r="AP138"/>
  <c r="AO138"/>
  <c r="AN138"/>
  <c r="AL138"/>
  <c r="AK138"/>
  <c r="AJ138"/>
  <c r="AI138"/>
  <c r="AG138"/>
  <c r="AQ134"/>
  <c r="AP134"/>
  <c r="AO134"/>
  <c r="AN134"/>
  <c r="AL134"/>
  <c r="AK134"/>
  <c r="AJ134"/>
  <c r="AI134"/>
  <c r="AG134"/>
  <c r="AQ125"/>
  <c r="AQ124" s="1"/>
  <c r="AQ123" s="1"/>
  <c r="AP125"/>
  <c r="AO125"/>
  <c r="AO124" s="1"/>
  <c r="AO123" s="1"/>
  <c r="AN125"/>
  <c r="AN124" s="1"/>
  <c r="AN123" s="1"/>
  <c r="AL125"/>
  <c r="AL124" s="1"/>
  <c r="AL123" s="1"/>
  <c r="AK125"/>
  <c r="AK124" s="1"/>
  <c r="AK123" s="1"/>
  <c r="AJ125"/>
  <c r="AJ124" s="1"/>
  <c r="AJ123" s="1"/>
  <c r="AI125"/>
  <c r="AI124" s="1"/>
  <c r="AI123" s="1"/>
  <c r="AG125"/>
  <c r="AP124"/>
  <c r="AP123" s="1"/>
  <c r="AQ119"/>
  <c r="AQ118" s="1"/>
  <c r="AP119"/>
  <c r="AP118" s="1"/>
  <c r="AO119"/>
  <c r="AO118" s="1"/>
  <c r="AN119"/>
  <c r="AN118" s="1"/>
  <c r="AL119"/>
  <c r="AL118" s="1"/>
  <c r="AK119"/>
  <c r="AK118" s="1"/>
  <c r="AJ119"/>
  <c r="AJ118" s="1"/>
  <c r="AI119"/>
  <c r="AI118" s="1"/>
  <c r="AG119"/>
  <c r="AQ113"/>
  <c r="AQ112" s="1"/>
  <c r="AP113"/>
  <c r="AP112" s="1"/>
  <c r="AO113"/>
  <c r="AO112" s="1"/>
  <c r="AN113"/>
  <c r="AN112" s="1"/>
  <c r="AL113"/>
  <c r="AL112" s="1"/>
  <c r="AK113"/>
  <c r="AK112" s="1"/>
  <c r="AJ113"/>
  <c r="AJ112" s="1"/>
  <c r="AI113"/>
  <c r="AI112" s="1"/>
  <c r="AG113"/>
  <c r="AQ105"/>
  <c r="AP105"/>
  <c r="AO105"/>
  <c r="AN105"/>
  <c r="AL105"/>
  <c r="AK105"/>
  <c r="AJ105"/>
  <c r="AI105"/>
  <c r="AG105"/>
  <c r="AQ101"/>
  <c r="AP101"/>
  <c r="AO101"/>
  <c r="AN101"/>
  <c r="AL101"/>
  <c r="AK101"/>
  <c r="AJ101"/>
  <c r="AI101"/>
  <c r="AG101"/>
  <c r="AQ94"/>
  <c r="AP94"/>
  <c r="AO94"/>
  <c r="AN94"/>
  <c r="AL94"/>
  <c r="AK94"/>
  <c r="AJ94"/>
  <c r="AI94"/>
  <c r="AG94"/>
  <c r="AQ90"/>
  <c r="AP90"/>
  <c r="AO90"/>
  <c r="AN90"/>
  <c r="AL90"/>
  <c r="AK90"/>
  <c r="AJ90"/>
  <c r="AI90"/>
  <c r="AG90"/>
  <c r="AP81"/>
  <c r="AP80" s="1"/>
  <c r="AO81"/>
  <c r="AO80" s="1"/>
  <c r="AN81"/>
  <c r="AN80" s="1"/>
  <c r="AL81"/>
  <c r="AL80" s="1"/>
  <c r="AK81"/>
  <c r="AK80" s="1"/>
  <c r="AJ81"/>
  <c r="AJ80" s="1"/>
  <c r="AI81"/>
  <c r="AI80" s="1"/>
  <c r="AG81"/>
  <c r="AG80" s="1"/>
  <c r="AQ178"/>
  <c r="AQ177" s="1"/>
  <c r="AQ176" s="1"/>
  <c r="AP178"/>
  <c r="AP177" s="1"/>
  <c r="AP176" s="1"/>
  <c r="AO178"/>
  <c r="AO177" s="1"/>
  <c r="AO176" s="1"/>
  <c r="AN178"/>
  <c r="AN177" s="1"/>
  <c r="AN176" s="1"/>
  <c r="AL178"/>
  <c r="AL177" s="1"/>
  <c r="AL176" s="1"/>
  <c r="AK178"/>
  <c r="AK177" s="1"/>
  <c r="AK176" s="1"/>
  <c r="AJ178"/>
  <c r="AJ177" s="1"/>
  <c r="AJ176" s="1"/>
  <c r="AI178"/>
  <c r="AI177" s="1"/>
  <c r="AI176" s="1"/>
  <c r="AG178"/>
  <c r="AQ172"/>
  <c r="AQ171" s="1"/>
  <c r="AP172"/>
  <c r="AP171" s="1"/>
  <c r="AO172"/>
  <c r="AO171" s="1"/>
  <c r="AN172"/>
  <c r="AN171" s="1"/>
  <c r="AL172"/>
  <c r="AL171" s="1"/>
  <c r="AK172"/>
  <c r="AK171" s="1"/>
  <c r="AJ172"/>
  <c r="AJ171" s="1"/>
  <c r="AI172"/>
  <c r="AG172"/>
  <c r="AG171" s="1"/>
  <c r="AQ168"/>
  <c r="AQ167" s="1"/>
  <c r="AP168"/>
  <c r="AP167" s="1"/>
  <c r="AO168"/>
  <c r="AO167" s="1"/>
  <c r="AN168"/>
  <c r="AN167" s="1"/>
  <c r="AL168"/>
  <c r="AL167" s="1"/>
  <c r="AK168"/>
  <c r="AK167" s="1"/>
  <c r="AJ168"/>
  <c r="AJ167" s="1"/>
  <c r="AI168"/>
  <c r="AI167" s="1"/>
  <c r="AG168"/>
  <c r="AQ158"/>
  <c r="AP158"/>
  <c r="AO158"/>
  <c r="AN158"/>
  <c r="AL158"/>
  <c r="AK158"/>
  <c r="AJ158"/>
  <c r="AI158"/>
  <c r="AG158"/>
  <c r="AQ152"/>
  <c r="AP152"/>
  <c r="AO152"/>
  <c r="AN152"/>
  <c r="AL152"/>
  <c r="AK152"/>
  <c r="AJ152"/>
  <c r="AI152"/>
  <c r="AG152"/>
  <c r="AQ148"/>
  <c r="AP148"/>
  <c r="AO148"/>
  <c r="AN148"/>
  <c r="AL148"/>
  <c r="AK148"/>
  <c r="AJ148"/>
  <c r="AI148"/>
  <c r="AG148"/>
  <c r="AE61"/>
  <c r="AD61"/>
  <c r="AC61"/>
  <c r="AB61"/>
  <c r="Z61"/>
  <c r="Y61"/>
  <c r="X61"/>
  <c r="W61"/>
  <c r="U61"/>
  <c r="AE55"/>
  <c r="AD55"/>
  <c r="AC55"/>
  <c r="AB55"/>
  <c r="Z55"/>
  <c r="Y55"/>
  <c r="X55"/>
  <c r="W55"/>
  <c r="U55"/>
  <c r="AE47"/>
  <c r="AD47"/>
  <c r="AC47"/>
  <c r="AB47"/>
  <c r="Z47"/>
  <c r="Y47"/>
  <c r="X47"/>
  <c r="W47"/>
  <c r="U47"/>
  <c r="AE43"/>
  <c r="AD43"/>
  <c r="AC43"/>
  <c r="AB43"/>
  <c r="Z43"/>
  <c r="Y43"/>
  <c r="X43"/>
  <c r="W43"/>
  <c r="U43"/>
  <c r="AE138"/>
  <c r="AD138"/>
  <c r="AC138"/>
  <c r="AB138"/>
  <c r="Z138"/>
  <c r="Y138"/>
  <c r="X138"/>
  <c r="W138"/>
  <c r="U138"/>
  <c r="AE134"/>
  <c r="AD134"/>
  <c r="AC134"/>
  <c r="AB134"/>
  <c r="Z134"/>
  <c r="Y134"/>
  <c r="X134"/>
  <c r="W134"/>
  <c r="U134"/>
  <c r="AE125"/>
  <c r="AE124" s="1"/>
  <c r="AE123" s="1"/>
  <c r="AD125"/>
  <c r="AC125"/>
  <c r="AC124" s="1"/>
  <c r="AB125"/>
  <c r="AB124" s="1"/>
  <c r="AB123" s="1"/>
  <c r="Z125"/>
  <c r="Z124" s="1"/>
  <c r="Z123" s="1"/>
  <c r="Y125"/>
  <c r="Y124" s="1"/>
  <c r="Y123" s="1"/>
  <c r="X125"/>
  <c r="X124" s="1"/>
  <c r="X123" s="1"/>
  <c r="W125"/>
  <c r="W124" s="1"/>
  <c r="W123" s="1"/>
  <c r="U125"/>
  <c r="AD124"/>
  <c r="AD123" s="1"/>
  <c r="AC123"/>
  <c r="AE119"/>
  <c r="AE118" s="1"/>
  <c r="AD119"/>
  <c r="AD118" s="1"/>
  <c r="AC119"/>
  <c r="AC118" s="1"/>
  <c r="AB119"/>
  <c r="AB118" s="1"/>
  <c r="Z119"/>
  <c r="Z118" s="1"/>
  <c r="Y119"/>
  <c r="Y118" s="1"/>
  <c r="X119"/>
  <c r="X118" s="1"/>
  <c r="W119"/>
  <c r="W118" s="1"/>
  <c r="U119"/>
  <c r="AE113"/>
  <c r="AE112" s="1"/>
  <c r="AD113"/>
  <c r="AD112" s="1"/>
  <c r="AC113"/>
  <c r="AC112" s="1"/>
  <c r="AB113"/>
  <c r="AB112" s="1"/>
  <c r="Z113"/>
  <c r="Z112" s="1"/>
  <c r="Y113"/>
  <c r="Y112" s="1"/>
  <c r="X113"/>
  <c r="X112" s="1"/>
  <c r="W113"/>
  <c r="W112" s="1"/>
  <c r="U113"/>
  <c r="U112" s="1"/>
  <c r="AE105"/>
  <c r="AD105"/>
  <c r="AC105"/>
  <c r="AB105"/>
  <c r="Z105"/>
  <c r="Y105"/>
  <c r="X105"/>
  <c r="W105"/>
  <c r="U105"/>
  <c r="AE101"/>
  <c r="AD101"/>
  <c r="AC101"/>
  <c r="AB101"/>
  <c r="Z101"/>
  <c r="Y101"/>
  <c r="X101"/>
  <c r="W101"/>
  <c r="U101"/>
  <c r="AE94"/>
  <c r="AD94"/>
  <c r="AC94"/>
  <c r="AB94"/>
  <c r="Z94"/>
  <c r="Y94"/>
  <c r="X94"/>
  <c r="W94"/>
  <c r="U94"/>
  <c r="AE90"/>
  <c r="AD90"/>
  <c r="AC90"/>
  <c r="AB90"/>
  <c r="Z90"/>
  <c r="Y90"/>
  <c r="X90"/>
  <c r="W90"/>
  <c r="U90"/>
  <c r="AE81"/>
  <c r="AE80" s="1"/>
  <c r="AD81"/>
  <c r="AD80" s="1"/>
  <c r="AC81"/>
  <c r="AC80" s="1"/>
  <c r="AB81"/>
  <c r="AB80" s="1"/>
  <c r="Z81"/>
  <c r="Z80" s="1"/>
  <c r="Y81"/>
  <c r="Y80" s="1"/>
  <c r="X81"/>
  <c r="X80" s="1"/>
  <c r="W81"/>
  <c r="W80" s="1"/>
  <c r="U81"/>
  <c r="U80" s="1"/>
  <c r="AE178"/>
  <c r="AE177" s="1"/>
  <c r="AE176" s="1"/>
  <c r="AD178"/>
  <c r="AD177" s="1"/>
  <c r="AD176" s="1"/>
  <c r="AC178"/>
  <c r="AC177" s="1"/>
  <c r="AC176" s="1"/>
  <c r="AB178"/>
  <c r="AB177" s="1"/>
  <c r="AB176" s="1"/>
  <c r="Z178"/>
  <c r="Z177" s="1"/>
  <c r="Z176" s="1"/>
  <c r="Y178"/>
  <c r="Y177" s="1"/>
  <c r="Y176" s="1"/>
  <c r="X178"/>
  <c r="X177" s="1"/>
  <c r="X176" s="1"/>
  <c r="W178"/>
  <c r="W177" s="1"/>
  <c r="W176" s="1"/>
  <c r="U178"/>
  <c r="U177" s="1"/>
  <c r="U176" s="1"/>
  <c r="AE172"/>
  <c r="AE171" s="1"/>
  <c r="AD172"/>
  <c r="AC172"/>
  <c r="AC171" s="1"/>
  <c r="AB172"/>
  <c r="AB171" s="1"/>
  <c r="Z172"/>
  <c r="Z171" s="1"/>
  <c r="Y172"/>
  <c r="Y171" s="1"/>
  <c r="X172"/>
  <c r="X171" s="1"/>
  <c r="W172"/>
  <c r="W171" s="1"/>
  <c r="U172"/>
  <c r="AD171"/>
  <c r="AE168"/>
  <c r="AE167" s="1"/>
  <c r="AD168"/>
  <c r="AC168"/>
  <c r="AC167" s="1"/>
  <c r="AB168"/>
  <c r="AB167" s="1"/>
  <c r="Z168"/>
  <c r="Z167" s="1"/>
  <c r="Y168"/>
  <c r="Y167" s="1"/>
  <c r="X168"/>
  <c r="X167" s="1"/>
  <c r="W168"/>
  <c r="W167" s="1"/>
  <c r="U168"/>
  <c r="AD167"/>
  <c r="AE158"/>
  <c r="AD158"/>
  <c r="AC158"/>
  <c r="AB158"/>
  <c r="Z158"/>
  <c r="Y158"/>
  <c r="X158"/>
  <c r="W158"/>
  <c r="U158"/>
  <c r="AE152"/>
  <c r="AD152"/>
  <c r="AC152"/>
  <c r="AB152"/>
  <c r="Z152"/>
  <c r="Y152"/>
  <c r="X152"/>
  <c r="W152"/>
  <c r="U152"/>
  <c r="AE148"/>
  <c r="AD148"/>
  <c r="AC148"/>
  <c r="AB148"/>
  <c r="Z148"/>
  <c r="Y148"/>
  <c r="X148"/>
  <c r="W148"/>
  <c r="U148"/>
  <c r="AI42" l="1"/>
  <c r="AN42"/>
  <c r="W42"/>
  <c r="AB42"/>
  <c r="AA10" i="12"/>
  <c r="AA10" i="9"/>
  <c r="AM10"/>
  <c r="AM13" i="7"/>
  <c r="O10" i="12"/>
  <c r="O13" i="7"/>
  <c r="J12"/>
  <c r="J10" i="12" s="1"/>
  <c r="U42" i="7"/>
  <c r="Z42"/>
  <c r="AE42"/>
  <c r="AG42"/>
  <c r="AL42"/>
  <c r="AQ42"/>
  <c r="AV65"/>
  <c r="AU52"/>
  <c r="AU53"/>
  <c r="AV53"/>
  <c r="AV52"/>
  <c r="X42"/>
  <c r="AC42"/>
  <c r="AJ42"/>
  <c r="AO42"/>
  <c r="AV62"/>
  <c r="Y42"/>
  <c r="AD42"/>
  <c r="AK42"/>
  <c r="AP42"/>
  <c r="AV42"/>
  <c r="AH12"/>
  <c r="AL193"/>
  <c r="V12"/>
  <c r="AF66"/>
  <c r="AU49"/>
  <c r="AV49"/>
  <c r="AU59"/>
  <c r="AU65"/>
  <c r="AV60"/>
  <c r="AV66"/>
  <c r="AV59"/>
  <c r="AU60"/>
  <c r="AU66"/>
  <c r="AU62"/>
  <c r="AU46"/>
  <c r="AU44"/>
  <c r="AU50"/>
  <c r="AV44"/>
  <c r="AV43"/>
  <c r="AU43"/>
  <c r="AV46"/>
  <c r="AV50"/>
  <c r="AV48"/>
  <c r="AV47"/>
  <c r="AU47"/>
  <c r="AU48"/>
  <c r="AU42"/>
  <c r="AK111"/>
  <c r="AP111"/>
  <c r="AI111"/>
  <c r="Y111"/>
  <c r="AD111"/>
  <c r="W111"/>
  <c r="Z166"/>
  <c r="AE166"/>
  <c r="AC89"/>
  <c r="Z100"/>
  <c r="Z99" s="1"/>
  <c r="AE100"/>
  <c r="AE99" s="1"/>
  <c r="AL166"/>
  <c r="AJ89"/>
  <c r="AO89"/>
  <c r="AL100"/>
  <c r="AL99" s="1"/>
  <c r="AO133"/>
  <c r="AO132" s="1"/>
  <c r="AG147"/>
  <c r="AG146" s="1"/>
  <c r="AF221"/>
  <c r="AF226"/>
  <c r="AO166"/>
  <c r="AJ166"/>
  <c r="AL89"/>
  <c r="X147"/>
  <c r="X146" s="1"/>
  <c r="AC147"/>
  <c r="AC146" s="1"/>
  <c r="T152"/>
  <c r="T158"/>
  <c r="Y89"/>
  <c r="AD89"/>
  <c r="AD79" s="1"/>
  <c r="X89"/>
  <c r="U54"/>
  <c r="Z54"/>
  <c r="AE54"/>
  <c r="Y54"/>
  <c r="AD54"/>
  <c r="AN133"/>
  <c r="AN132" s="1"/>
  <c r="AQ133"/>
  <c r="AQ132" s="1"/>
  <c r="AF203"/>
  <c r="T90"/>
  <c r="T134"/>
  <c r="AF178"/>
  <c r="AF90"/>
  <c r="AF105"/>
  <c r="T148"/>
  <c r="W89"/>
  <c r="AB89"/>
  <c r="U89"/>
  <c r="AE89"/>
  <c r="T138"/>
  <c r="T43"/>
  <c r="X54"/>
  <c r="AC54"/>
  <c r="AK133"/>
  <c r="AK132" s="1"/>
  <c r="AP133"/>
  <c r="AP132" s="1"/>
  <c r="AJ133"/>
  <c r="AJ132" s="1"/>
  <c r="AI54"/>
  <c r="AN54"/>
  <c r="AF61"/>
  <c r="AN192"/>
  <c r="AN191" s="1"/>
  <c r="T113"/>
  <c r="U167"/>
  <c r="T168"/>
  <c r="AG118"/>
  <c r="AF118" s="1"/>
  <c r="AF119"/>
  <c r="AF43"/>
  <c r="T55"/>
  <c r="T176"/>
  <c r="T105"/>
  <c r="T112"/>
  <c r="U124"/>
  <c r="T125"/>
  <c r="AF148"/>
  <c r="AK166"/>
  <c r="AG167"/>
  <c r="AF167" s="1"/>
  <c r="AF168"/>
  <c r="AQ166"/>
  <c r="AF94"/>
  <c r="AF47"/>
  <c r="T80"/>
  <c r="T81"/>
  <c r="U100"/>
  <c r="T101"/>
  <c r="W54"/>
  <c r="T61"/>
  <c r="AG124"/>
  <c r="AF125"/>
  <c r="X166"/>
  <c r="AC166"/>
  <c r="U171"/>
  <c r="T171" s="1"/>
  <c r="T172"/>
  <c r="U118"/>
  <c r="T118" s="1"/>
  <c r="T119"/>
  <c r="T47"/>
  <c r="AF152"/>
  <c r="AF172"/>
  <c r="AF101"/>
  <c r="AI205"/>
  <c r="AF205" s="1"/>
  <c r="AF206"/>
  <c r="AI228"/>
  <c r="AF228" s="1"/>
  <c r="AF229"/>
  <c r="AF158"/>
  <c r="AI171"/>
  <c r="AF171" s="1"/>
  <c r="AF80"/>
  <c r="AF81"/>
  <c r="AG112"/>
  <c r="AF113"/>
  <c r="AQ111"/>
  <c r="AI133"/>
  <c r="AI132" s="1"/>
  <c r="AF134"/>
  <c r="AG133"/>
  <c r="AF138"/>
  <c r="AF55"/>
  <c r="AF198"/>
  <c r="AI216"/>
  <c r="AF217"/>
  <c r="AN215"/>
  <c r="AN214" s="1"/>
  <c r="T178"/>
  <c r="T94"/>
  <c r="Z89"/>
  <c r="AB111"/>
  <c r="Z133"/>
  <c r="Z132" s="1"/>
  <c r="AB54"/>
  <c r="AO147"/>
  <c r="AO146" s="1"/>
  <c r="AL133"/>
  <c r="AL132" s="1"/>
  <c r="T177"/>
  <c r="X133"/>
  <c r="X132" s="1"/>
  <c r="AC133"/>
  <c r="AC132" s="1"/>
  <c r="AG177"/>
  <c r="AN111"/>
  <c r="AF194"/>
  <c r="AE111"/>
  <c r="X111"/>
  <c r="Z147"/>
  <c r="Z146" s="1"/>
  <c r="AO111"/>
  <c r="AL192"/>
  <c r="AL191" s="1"/>
  <c r="U147"/>
  <c r="U146" s="1"/>
  <c r="W100"/>
  <c r="W99" s="1"/>
  <c r="AB100"/>
  <c r="AB99" s="1"/>
  <c r="Y133"/>
  <c r="Y132" s="1"/>
  <c r="AD133"/>
  <c r="AD132" s="1"/>
  <c r="AI147"/>
  <c r="AI146" s="1"/>
  <c r="AN147"/>
  <c r="AN146" s="1"/>
  <c r="AL147"/>
  <c r="AL146" s="1"/>
  <c r="AQ147"/>
  <c r="AQ146" s="1"/>
  <c r="AK147"/>
  <c r="AK146" s="1"/>
  <c r="AN166"/>
  <c r="AI89"/>
  <c r="AN89"/>
  <c r="AG89"/>
  <c r="AQ89"/>
  <c r="AI100"/>
  <c r="AI99" s="1"/>
  <c r="AN100"/>
  <c r="AN99" s="1"/>
  <c r="AG100"/>
  <c r="AQ100"/>
  <c r="AQ99" s="1"/>
  <c r="AJ54"/>
  <c r="AO54"/>
  <c r="AO192"/>
  <c r="AO191" s="1"/>
  <c r="AQ193"/>
  <c r="AQ192" s="1"/>
  <c r="AQ191" s="1"/>
  <c r="AJ216"/>
  <c r="AJ215" s="1"/>
  <c r="AJ214" s="1"/>
  <c r="AO216"/>
  <c r="AO215" s="1"/>
  <c r="AO214" s="1"/>
  <c r="W166"/>
  <c r="Y100"/>
  <c r="Y99" s="1"/>
  <c r="AD100"/>
  <c r="AD99" s="1"/>
  <c r="X100"/>
  <c r="X99" s="1"/>
  <c r="AC100"/>
  <c r="AC99" s="1"/>
  <c r="W133"/>
  <c r="W132" s="1"/>
  <c r="AB133"/>
  <c r="AB132" s="1"/>
  <c r="U133"/>
  <c r="AE133"/>
  <c r="AE132" s="1"/>
  <c r="AP147"/>
  <c r="AP146" s="1"/>
  <c r="AJ147"/>
  <c r="AJ146" s="1"/>
  <c r="AK89"/>
  <c r="AP89"/>
  <c r="AK100"/>
  <c r="AK99" s="1"/>
  <c r="AP100"/>
  <c r="AP99" s="1"/>
  <c r="AJ100"/>
  <c r="AJ99" s="1"/>
  <c r="AO100"/>
  <c r="AO99" s="1"/>
  <c r="AG54"/>
  <c r="AL54"/>
  <c r="AQ54"/>
  <c r="AK54"/>
  <c r="AP54"/>
  <c r="AJ192"/>
  <c r="AJ191" s="1"/>
  <c r="AL215"/>
  <c r="AL214" s="1"/>
  <c r="AQ216"/>
  <c r="AQ215" s="1"/>
  <c r="AQ214" s="1"/>
  <c r="AP166"/>
  <c r="AB166"/>
  <c r="AJ111"/>
  <c r="AK216"/>
  <c r="AK215" s="1"/>
  <c r="AK214" s="1"/>
  <c r="AP216"/>
  <c r="AP215" s="1"/>
  <c r="AP214" s="1"/>
  <c r="AL111"/>
  <c r="AK193"/>
  <c r="AK192" s="1"/>
  <c r="AK191" s="1"/>
  <c r="AP193"/>
  <c r="AP192" s="1"/>
  <c r="AP191" s="1"/>
  <c r="W147"/>
  <c r="W146" s="1"/>
  <c r="AB147"/>
  <c r="AB146" s="1"/>
  <c r="AE147"/>
  <c r="AE146" s="1"/>
  <c r="AC111"/>
  <c r="Y166"/>
  <c r="Y147"/>
  <c r="Y146" s="1"/>
  <c r="AD147"/>
  <c r="AD146" s="1"/>
  <c r="AD166"/>
  <c r="Z111"/>
  <c r="S148"/>
  <c r="R148"/>
  <c r="Q148"/>
  <c r="P148"/>
  <c r="N148"/>
  <c r="M148"/>
  <c r="L148"/>
  <c r="K148"/>
  <c r="I158"/>
  <c r="I152"/>
  <c r="I148"/>
  <c r="S172"/>
  <c r="S171" s="1"/>
  <c r="R172"/>
  <c r="R171" s="1"/>
  <c r="Q172"/>
  <c r="Q171" s="1"/>
  <c r="P172"/>
  <c r="P171" s="1"/>
  <c r="N172"/>
  <c r="N171" s="1"/>
  <c r="M172"/>
  <c r="M171" s="1"/>
  <c r="L172"/>
  <c r="L171" s="1"/>
  <c r="K172"/>
  <c r="K171" s="1"/>
  <c r="I172"/>
  <c r="I171" s="1"/>
  <c r="S168"/>
  <c r="S167" s="1"/>
  <c r="R168"/>
  <c r="R167" s="1"/>
  <c r="Q168"/>
  <c r="Q167" s="1"/>
  <c r="P168"/>
  <c r="P167" s="1"/>
  <c r="N168"/>
  <c r="N167" s="1"/>
  <c r="M168"/>
  <c r="M167" s="1"/>
  <c r="L168"/>
  <c r="L167" s="1"/>
  <c r="K168"/>
  <c r="K167" s="1"/>
  <c r="I168"/>
  <c r="I167" s="1"/>
  <c r="I178"/>
  <c r="I177" s="1"/>
  <c r="I176" s="1"/>
  <c r="S81"/>
  <c r="S80" s="1"/>
  <c r="R81"/>
  <c r="R80" s="1"/>
  <c r="Q81"/>
  <c r="Q80" s="1"/>
  <c r="P81"/>
  <c r="P80" s="1"/>
  <c r="N81"/>
  <c r="N80" s="1"/>
  <c r="M81"/>
  <c r="M80" s="1"/>
  <c r="L81"/>
  <c r="L80" s="1"/>
  <c r="I81"/>
  <c r="I80" s="1"/>
  <c r="S90"/>
  <c r="R90"/>
  <c r="Q90"/>
  <c r="P90"/>
  <c r="N90"/>
  <c r="M90"/>
  <c r="L90"/>
  <c r="K90"/>
  <c r="I94"/>
  <c r="I90"/>
  <c r="S101"/>
  <c r="R101"/>
  <c r="Q101"/>
  <c r="P101"/>
  <c r="N101"/>
  <c r="M101"/>
  <c r="L101"/>
  <c r="K101"/>
  <c r="I101"/>
  <c r="I105"/>
  <c r="S113"/>
  <c r="R113"/>
  <c r="Q113"/>
  <c r="P113"/>
  <c r="P112" s="1"/>
  <c r="N113"/>
  <c r="N112" s="1"/>
  <c r="M113"/>
  <c r="M112" s="1"/>
  <c r="L113"/>
  <c r="L112" s="1"/>
  <c r="K113"/>
  <c r="K112" s="1"/>
  <c r="S112"/>
  <c r="R112"/>
  <c r="Q112"/>
  <c r="I113"/>
  <c r="I112" s="1"/>
  <c r="S119"/>
  <c r="R119"/>
  <c r="R118" s="1"/>
  <c r="Q119"/>
  <c r="Q118" s="1"/>
  <c r="P119"/>
  <c r="P118" s="1"/>
  <c r="N119"/>
  <c r="N118" s="1"/>
  <c r="M119"/>
  <c r="M118" s="1"/>
  <c r="L119"/>
  <c r="L118" s="1"/>
  <c r="K119"/>
  <c r="K118" s="1"/>
  <c r="S118"/>
  <c r="I119"/>
  <c r="I118" s="1"/>
  <c r="S125"/>
  <c r="R125"/>
  <c r="R124" s="1"/>
  <c r="R123" s="1"/>
  <c r="Q125"/>
  <c r="Q124" s="1"/>
  <c r="Q123" s="1"/>
  <c r="P125"/>
  <c r="P124" s="1"/>
  <c r="P123" s="1"/>
  <c r="N125"/>
  <c r="N124" s="1"/>
  <c r="N123" s="1"/>
  <c r="M125"/>
  <c r="M124" s="1"/>
  <c r="M123" s="1"/>
  <c r="L125"/>
  <c r="L124" s="1"/>
  <c r="L123" s="1"/>
  <c r="K125"/>
  <c r="K124" s="1"/>
  <c r="K123" s="1"/>
  <c r="S124"/>
  <c r="S123" s="1"/>
  <c r="I125"/>
  <c r="I124" s="1"/>
  <c r="I123" s="1"/>
  <c r="S134"/>
  <c r="R134"/>
  <c r="Q134"/>
  <c r="P134"/>
  <c r="N134"/>
  <c r="M134"/>
  <c r="L134"/>
  <c r="K134"/>
  <c r="I138"/>
  <c r="I134"/>
  <c r="S43"/>
  <c r="S42" s="1"/>
  <c r="R43"/>
  <c r="R42" s="1"/>
  <c r="Q43"/>
  <c r="Q42" s="1"/>
  <c r="P43"/>
  <c r="P42" s="1"/>
  <c r="N43"/>
  <c r="N42" s="1"/>
  <c r="M43"/>
  <c r="M42" s="1"/>
  <c r="L43"/>
  <c r="L42" s="1"/>
  <c r="K43"/>
  <c r="K42" s="1"/>
  <c r="J13" l="1"/>
  <c r="J10" i="9"/>
  <c r="AF146" i="7"/>
  <c r="I147"/>
  <c r="I146" s="1"/>
  <c r="T146"/>
  <c r="AH10" i="12"/>
  <c r="AH10" i="9"/>
  <c r="V10" i="12"/>
  <c r="V10" i="9"/>
  <c r="V13" i="7"/>
  <c r="AH13"/>
  <c r="Z79"/>
  <c r="Z78" s="1"/>
  <c r="AB79"/>
  <c r="AB78" s="1"/>
  <c r="AK79"/>
  <c r="AK78" s="1"/>
  <c r="AN79"/>
  <c r="AN78" s="1"/>
  <c r="AE79"/>
  <c r="AE78" s="1"/>
  <c r="Y79"/>
  <c r="Y78" s="1"/>
  <c r="AO79"/>
  <c r="AO78" s="1"/>
  <c r="AV70"/>
  <c r="AI79"/>
  <c r="AI78" s="1"/>
  <c r="Z41"/>
  <c r="AJ79"/>
  <c r="AJ78" s="1"/>
  <c r="AC79"/>
  <c r="AC78" s="1"/>
  <c r="AU70"/>
  <c r="AQ79"/>
  <c r="AQ78" s="1"/>
  <c r="X79"/>
  <c r="X78" s="1"/>
  <c r="AP79"/>
  <c r="AP78" s="1"/>
  <c r="AD78"/>
  <c r="W79"/>
  <c r="W78" s="1"/>
  <c r="AL79"/>
  <c r="AL78" s="1"/>
  <c r="AI41"/>
  <c r="AC41"/>
  <c r="X41"/>
  <c r="AN41"/>
  <c r="AN16" s="1"/>
  <c r="AN145"/>
  <c r="AE41"/>
  <c r="AC145"/>
  <c r="U79"/>
  <c r="AQ41"/>
  <c r="Z145"/>
  <c r="AO145"/>
  <c r="AD41"/>
  <c r="AL145"/>
  <c r="AJ41"/>
  <c r="AE145"/>
  <c r="AK145"/>
  <c r="AL41"/>
  <c r="AJ145"/>
  <c r="X145"/>
  <c r="W41"/>
  <c r="AI166"/>
  <c r="AI145" s="1"/>
  <c r="R166"/>
  <c r="AB41"/>
  <c r="AB16" s="1"/>
  <c r="Y41"/>
  <c r="I100"/>
  <c r="I99" s="1"/>
  <c r="AP41"/>
  <c r="U111"/>
  <c r="T111" s="1"/>
  <c r="AB145"/>
  <c r="T89"/>
  <c r="U132"/>
  <c r="T132" s="1"/>
  <c r="T133"/>
  <c r="AG99"/>
  <c r="AF99" s="1"/>
  <c r="AF100"/>
  <c r="AG79"/>
  <c r="AF89"/>
  <c r="T147"/>
  <c r="AG176"/>
  <c r="AF176" s="1"/>
  <c r="AF177"/>
  <c r="AG111"/>
  <c r="AF111" s="1"/>
  <c r="AF112"/>
  <c r="I111"/>
  <c r="I89"/>
  <c r="I79" s="1"/>
  <c r="AO41"/>
  <c r="AI192"/>
  <c r="AG123"/>
  <c r="AF123" s="1"/>
  <c r="AF124"/>
  <c r="U99"/>
  <c r="T99" s="1"/>
  <c r="T100"/>
  <c r="U123"/>
  <c r="T123" s="1"/>
  <c r="T124"/>
  <c r="U166"/>
  <c r="T166" s="1"/>
  <c r="T167"/>
  <c r="AG41"/>
  <c r="AF54"/>
  <c r="AP145"/>
  <c r="T42"/>
  <c r="AF42"/>
  <c r="AF147"/>
  <c r="L111"/>
  <c r="U41"/>
  <c r="AK41"/>
  <c r="AG166"/>
  <c r="AQ145"/>
  <c r="AI215"/>
  <c r="AF216"/>
  <c r="AG132"/>
  <c r="AF132" s="1"/>
  <c r="AF133"/>
  <c r="T54"/>
  <c r="AF193"/>
  <c r="N111"/>
  <c r="M111"/>
  <c r="S111"/>
  <c r="I133"/>
  <c r="I132" s="1"/>
  <c r="K166"/>
  <c r="P166"/>
  <c r="W145"/>
  <c r="Q111"/>
  <c r="R111"/>
  <c r="M166"/>
  <c r="L166"/>
  <c r="AD145"/>
  <c r="N166"/>
  <c r="S166"/>
  <c r="Y145"/>
  <c r="P111"/>
  <c r="K111"/>
  <c r="Q166"/>
  <c r="I166"/>
  <c r="H142"/>
  <c r="H141"/>
  <c r="H140"/>
  <c r="H139"/>
  <c r="S138"/>
  <c r="S133" s="1"/>
  <c r="S132" s="1"/>
  <c r="R138"/>
  <c r="R133" s="1"/>
  <c r="R132" s="1"/>
  <c r="Q138"/>
  <c r="Q133" s="1"/>
  <c r="Q132" s="1"/>
  <c r="P138"/>
  <c r="P133" s="1"/>
  <c r="P132" s="1"/>
  <c r="N138"/>
  <c r="N133" s="1"/>
  <c r="N132" s="1"/>
  <c r="M138"/>
  <c r="M133" s="1"/>
  <c r="M132" s="1"/>
  <c r="L138"/>
  <c r="L133" s="1"/>
  <c r="L132" s="1"/>
  <c r="K138"/>
  <c r="K133" s="1"/>
  <c r="H137"/>
  <c r="H136"/>
  <c r="H135"/>
  <c r="H134"/>
  <c r="H129"/>
  <c r="H128"/>
  <c r="H127"/>
  <c r="H126"/>
  <c r="H125"/>
  <c r="H124"/>
  <c r="H123"/>
  <c r="H120"/>
  <c r="H117"/>
  <c r="H116"/>
  <c r="H115"/>
  <c r="H114"/>
  <c r="H109"/>
  <c r="H108"/>
  <c r="H107"/>
  <c r="H106"/>
  <c r="S105"/>
  <c r="S100" s="1"/>
  <c r="S99" s="1"/>
  <c r="R105"/>
  <c r="R100" s="1"/>
  <c r="R99" s="1"/>
  <c r="Q105"/>
  <c r="Q100" s="1"/>
  <c r="Q99" s="1"/>
  <c r="P105"/>
  <c r="P100" s="1"/>
  <c r="P99" s="1"/>
  <c r="N105"/>
  <c r="N100" s="1"/>
  <c r="N99" s="1"/>
  <c r="M105"/>
  <c r="M100" s="1"/>
  <c r="M99" s="1"/>
  <c r="L105"/>
  <c r="L100" s="1"/>
  <c r="L99" s="1"/>
  <c r="K105"/>
  <c r="K100" s="1"/>
  <c r="K99" s="1"/>
  <c r="H104"/>
  <c r="H103"/>
  <c r="H102"/>
  <c r="H85"/>
  <c r="H86"/>
  <c r="H96"/>
  <c r="H95"/>
  <c r="S94"/>
  <c r="S89" s="1"/>
  <c r="R94"/>
  <c r="R89" s="1"/>
  <c r="Q94"/>
  <c r="Q89" s="1"/>
  <c r="P94"/>
  <c r="P89" s="1"/>
  <c r="N94"/>
  <c r="N89" s="1"/>
  <c r="M94"/>
  <c r="M89" s="1"/>
  <c r="L94"/>
  <c r="L89" s="1"/>
  <c r="K94"/>
  <c r="K89" s="1"/>
  <c r="K79" s="1"/>
  <c r="H93"/>
  <c r="H91"/>
  <c r="H84"/>
  <c r="H83"/>
  <c r="H82"/>
  <c r="H80"/>
  <c r="H28" i="5" l="1"/>
  <c r="I28"/>
  <c r="AF16" i="7"/>
  <c r="T16"/>
  <c r="H27" i="5"/>
  <c r="Z12" i="7"/>
  <c r="I145"/>
  <c r="AB12"/>
  <c r="AI12"/>
  <c r="AD12"/>
  <c r="X12"/>
  <c r="P79"/>
  <c r="P78" s="1"/>
  <c r="M79"/>
  <c r="M78" s="1"/>
  <c r="R79"/>
  <c r="R78" s="1"/>
  <c r="I78"/>
  <c r="T79"/>
  <c r="U78"/>
  <c r="T78" s="1"/>
  <c r="AJ12"/>
  <c r="N79"/>
  <c r="N78" s="1"/>
  <c r="S79"/>
  <c r="S78" s="1"/>
  <c r="Y12"/>
  <c r="W12"/>
  <c r="I27" i="5"/>
  <c r="AG78" i="7"/>
  <c r="AE12"/>
  <c r="AC12"/>
  <c r="AL12"/>
  <c r="AN12"/>
  <c r="L79"/>
  <c r="L78" s="1"/>
  <c r="Q79"/>
  <c r="Q78" s="1"/>
  <c r="AP12"/>
  <c r="AQ12"/>
  <c r="AO12"/>
  <c r="AK12"/>
  <c r="T41"/>
  <c r="U145"/>
  <c r="AI214"/>
  <c r="AF214" s="1"/>
  <c r="AF215"/>
  <c r="AF166"/>
  <c r="AG145"/>
  <c r="AI191"/>
  <c r="AF191" s="1"/>
  <c r="AF192"/>
  <c r="AF79"/>
  <c r="AF41"/>
  <c r="H138"/>
  <c r="K132"/>
  <c r="H132" s="1"/>
  <c r="H133"/>
  <c r="H89"/>
  <c r="H119"/>
  <c r="H118"/>
  <c r="H94"/>
  <c r="H101"/>
  <c r="H105"/>
  <c r="H113"/>
  <c r="H90"/>
  <c r="H81"/>
  <c r="I12" l="1"/>
  <c r="I10" i="12" s="1"/>
  <c r="AK10" i="9"/>
  <c r="AK10" i="12"/>
  <c r="AJ10" i="9"/>
  <c r="AJ10" i="12"/>
  <c r="AO10" i="9"/>
  <c r="AO10" i="12"/>
  <c r="AI10"/>
  <c r="AI10" i="9"/>
  <c r="AQ10" i="12"/>
  <c r="AQ10" i="9"/>
  <c r="AN10"/>
  <c r="AN10" i="12"/>
  <c r="AP10" i="9"/>
  <c r="AP10" i="12"/>
  <c r="AL10"/>
  <c r="AL10" i="9"/>
  <c r="AC10"/>
  <c r="AC10" i="12"/>
  <c r="W10" i="9"/>
  <c r="W10" i="12"/>
  <c r="AD10" i="9"/>
  <c r="AD10" i="12"/>
  <c r="Z10"/>
  <c r="Z10" i="9"/>
  <c r="AE10" i="12"/>
  <c r="AE10" i="9"/>
  <c r="Y10"/>
  <c r="Y10" i="12"/>
  <c r="AB10"/>
  <c r="AB10" i="9"/>
  <c r="X10" i="12"/>
  <c r="X10" i="9"/>
  <c r="AJ11" i="7"/>
  <c r="X11"/>
  <c r="AH11"/>
  <c r="V11"/>
  <c r="K78"/>
  <c r="U12"/>
  <c r="U10" i="12" s="1"/>
  <c r="AG12" i="7"/>
  <c r="AF78"/>
  <c r="Y11"/>
  <c r="AK11"/>
  <c r="T145"/>
  <c r="AF145"/>
  <c r="H78"/>
  <c r="H112"/>
  <c r="H111"/>
  <c r="H100"/>
  <c r="H99"/>
  <c r="H79"/>
  <c r="AG10" i="12" l="1"/>
  <c r="AG10" i="9"/>
  <c r="AF12" i="7"/>
  <c r="AG11"/>
  <c r="T12"/>
  <c r="T10" i="12" s="1"/>
  <c r="U11" i="7"/>
  <c r="L152"/>
  <c r="H155"/>
  <c r="H50"/>
  <c r="H56"/>
  <c r="H57"/>
  <c r="AF10" i="12" l="1"/>
  <c r="AF10" i="9"/>
  <c r="T16"/>
  <c r="T48" l="1"/>
  <c r="I32" i="5" l="1"/>
  <c r="G32" l="1"/>
  <c r="H31" s="1"/>
  <c r="H32" l="1"/>
  <c r="I31" s="1"/>
  <c r="T17" i="9"/>
  <c r="S61" i="7" l="1"/>
  <c r="S54" s="1"/>
  <c r="R61"/>
  <c r="R54" s="1"/>
  <c r="Q61"/>
  <c r="Q54" s="1"/>
  <c r="Q41" s="1"/>
  <c r="P61"/>
  <c r="P54" s="1"/>
  <c r="N61"/>
  <c r="N54" s="1"/>
  <c r="M61"/>
  <c r="M54" s="1"/>
  <c r="M41" s="1"/>
  <c r="L61"/>
  <c r="L54" s="1"/>
  <c r="L41" s="1"/>
  <c r="K61"/>
  <c r="K54" s="1"/>
  <c r="H63"/>
  <c r="AT66" s="1"/>
  <c r="H62"/>
  <c r="AT65" s="1"/>
  <c r="H60"/>
  <c r="AT63" s="1"/>
  <c r="H59"/>
  <c r="AT62" s="1"/>
  <c r="H58"/>
  <c r="AT61" s="1"/>
  <c r="H51"/>
  <c r="H49"/>
  <c r="H48"/>
  <c r="H46"/>
  <c r="H45"/>
  <c r="H44"/>
  <c r="I194"/>
  <c r="K194"/>
  <c r="L194"/>
  <c r="M194"/>
  <c r="N194"/>
  <c r="H195"/>
  <c r="H196"/>
  <c r="H197"/>
  <c r="I198"/>
  <c r="K198"/>
  <c r="L198"/>
  <c r="M198"/>
  <c r="N198"/>
  <c r="H199"/>
  <c r="H200"/>
  <c r="H201"/>
  <c r="H202"/>
  <c r="I203"/>
  <c r="K203"/>
  <c r="L203"/>
  <c r="M203"/>
  <c r="N203"/>
  <c r="H204"/>
  <c r="R41" l="1"/>
  <c r="N41"/>
  <c r="S41"/>
  <c r="K41"/>
  <c r="P41"/>
  <c r="H55"/>
  <c r="L193"/>
  <c r="H43"/>
  <c r="H47"/>
  <c r="H61"/>
  <c r="H198"/>
  <c r="H203"/>
  <c r="K193"/>
  <c r="N193"/>
  <c r="H194"/>
  <c r="M193"/>
  <c r="I193"/>
  <c r="H16" l="1"/>
  <c r="H41"/>
  <c r="H54"/>
  <c r="H42"/>
  <c r="H193"/>
  <c r="S178" l="1"/>
  <c r="S177" s="1"/>
  <c r="S176" s="1"/>
  <c r="R178"/>
  <c r="R177" s="1"/>
  <c r="R176" s="1"/>
  <c r="Q178"/>
  <c r="Q177" s="1"/>
  <c r="Q176" s="1"/>
  <c r="P178"/>
  <c r="P177" s="1"/>
  <c r="P176" s="1"/>
  <c r="N178"/>
  <c r="N177" s="1"/>
  <c r="N176" s="1"/>
  <c r="M178"/>
  <c r="M177" s="1"/>
  <c r="M176" s="1"/>
  <c r="L178"/>
  <c r="L177" s="1"/>
  <c r="L176" s="1"/>
  <c r="K178"/>
  <c r="K177" s="1"/>
  <c r="S158"/>
  <c r="R158"/>
  <c r="Q158"/>
  <c r="P158"/>
  <c r="N158"/>
  <c r="M158"/>
  <c r="L158"/>
  <c r="L147" s="1"/>
  <c r="L146" s="1"/>
  <c r="K158"/>
  <c r="S152"/>
  <c r="S147" s="1"/>
  <c r="S146" s="1"/>
  <c r="R152"/>
  <c r="Q152"/>
  <c r="P152"/>
  <c r="N147"/>
  <c r="N146" s="1"/>
  <c r="M152"/>
  <c r="K152"/>
  <c r="Q147" l="1"/>
  <c r="M147"/>
  <c r="R147"/>
  <c r="P147"/>
  <c r="K147"/>
  <c r="K146" s="1"/>
  <c r="N145"/>
  <c r="N12" s="1"/>
  <c r="S145"/>
  <c r="S12" s="1"/>
  <c r="L145"/>
  <c r="L12" s="1"/>
  <c r="K176"/>
  <c r="H160"/>
  <c r="AT53" s="1"/>
  <c r="H159"/>
  <c r="H157"/>
  <c r="AT50" s="1"/>
  <c r="H156"/>
  <c r="AT49" s="1"/>
  <c r="H154"/>
  <c r="H153"/>
  <c r="AT46" s="1"/>
  <c r="H151"/>
  <c r="AT44" s="1"/>
  <c r="H150"/>
  <c r="AT43" s="1"/>
  <c r="H149"/>
  <c r="AT42" s="1"/>
  <c r="H180"/>
  <c r="H179"/>
  <c r="H174"/>
  <c r="H173"/>
  <c r="H170"/>
  <c r="H169"/>
  <c r="T30" i="9"/>
  <c r="T28"/>
  <c r="T27"/>
  <c r="T25"/>
  <c r="T23"/>
  <c r="T22"/>
  <c r="T19"/>
  <c r="T18"/>
  <c r="T15"/>
  <c r="Q146" i="7" l="1"/>
  <c r="Q145" s="1"/>
  <c r="Q12" s="1"/>
  <c r="P146"/>
  <c r="P145" s="1"/>
  <c r="P12" s="1"/>
  <c r="R146"/>
  <c r="R145" s="1"/>
  <c r="R12" s="1"/>
  <c r="M146"/>
  <c r="M145" s="1"/>
  <c r="M12" s="1"/>
  <c r="AT60"/>
  <c r="AT59"/>
  <c r="AT52"/>
  <c r="L10" i="12"/>
  <c r="L10" i="9"/>
  <c r="S10"/>
  <c r="S10" i="12"/>
  <c r="N10" i="9"/>
  <c r="N10" i="12"/>
  <c r="L11" i="7"/>
  <c r="AT47"/>
  <c r="AT48"/>
  <c r="K145"/>
  <c r="K12" s="1"/>
  <c r="H178"/>
  <c r="H172"/>
  <c r="H168"/>
  <c r="I25" i="5"/>
  <c r="H158" i="7"/>
  <c r="H148"/>
  <c r="H25" i="5"/>
  <c r="AT70" i="7" l="1"/>
  <c r="Q10" i="9"/>
  <c r="Q10" i="12"/>
  <c r="M10" i="9"/>
  <c r="M10" i="12"/>
  <c r="M11" i="7"/>
  <c r="R10" i="9"/>
  <c r="R10" i="12"/>
  <c r="P10" i="9"/>
  <c r="P10" i="12"/>
  <c r="H146" i="7"/>
  <c r="K10" i="9"/>
  <c r="K10" i="12"/>
  <c r="H13" i="9"/>
  <c r="I9"/>
  <c r="I10" s="1"/>
  <c r="AH8"/>
  <c r="AI13" i="7"/>
  <c r="AJ8" i="9"/>
  <c r="AJ13" i="7"/>
  <c r="U10" i="9"/>
  <c r="U13" i="7"/>
  <c r="AQ13"/>
  <c r="X13"/>
  <c r="Y13"/>
  <c r="AB13"/>
  <c r="AG13"/>
  <c r="AO13"/>
  <c r="Z13"/>
  <c r="AE13"/>
  <c r="AN13"/>
  <c r="AC13"/>
  <c r="V8" i="9"/>
  <c r="W13" i="7"/>
  <c r="AL13"/>
  <c r="AK13"/>
  <c r="AP13"/>
  <c r="H12"/>
  <c r="H10" i="12" s="1"/>
  <c r="I11" i="7"/>
  <c r="AK8" i="9"/>
  <c r="J11" i="7"/>
  <c r="Y8" i="9"/>
  <c r="X8"/>
  <c r="U8"/>
  <c r="AG8"/>
  <c r="H152" i="7"/>
  <c r="H177"/>
  <c r="H176"/>
  <c r="H167"/>
  <c r="H171"/>
  <c r="G28" i="5" s="1"/>
  <c r="I13" i="7" l="1"/>
  <c r="AF13"/>
  <c r="AD13"/>
  <c r="H147"/>
  <c r="G27" i="5" s="1"/>
  <c r="G25"/>
  <c r="H166" i="7"/>
  <c r="H145" l="1"/>
  <c r="H26" i="5"/>
  <c r="I26"/>
  <c r="M13" i="7" l="1"/>
  <c r="R13"/>
  <c r="N13"/>
  <c r="S13"/>
  <c r="P13"/>
  <c r="Q13"/>
  <c r="M8" i="9"/>
  <c r="H9"/>
  <c r="I8" l="1"/>
  <c r="K13" i="7"/>
  <c r="L8" i="9"/>
  <c r="L13" i="7"/>
  <c r="J8" i="9"/>
  <c r="G35" i="5"/>
  <c r="G24"/>
  <c r="H24"/>
  <c r="S28" l="1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G37" l="1"/>
  <c r="I35"/>
  <c r="H35"/>
  <c r="H208" i="7"/>
  <c r="H207"/>
  <c r="N206"/>
  <c r="N205" s="1"/>
  <c r="N192" s="1"/>
  <c r="N191" s="1"/>
  <c r="M206"/>
  <c r="M205" s="1"/>
  <c r="M192" s="1"/>
  <c r="M191" s="1"/>
  <c r="L206"/>
  <c r="L205" s="1"/>
  <c r="L192" s="1"/>
  <c r="L191" s="1"/>
  <c r="K206"/>
  <c r="K205" s="1"/>
  <c r="K192" s="1"/>
  <c r="K191" s="1"/>
  <c r="I206"/>
  <c r="I205" s="1"/>
  <c r="I192" s="1"/>
  <c r="H192" l="1"/>
  <c r="I191"/>
  <c r="H191" s="1"/>
  <c r="H205"/>
  <c r="H206"/>
  <c r="N28" i="5" l="1"/>
  <c r="J28"/>
  <c r="O28"/>
  <c r="L28"/>
  <c r="K28"/>
  <c r="P28"/>
  <c r="M28"/>
  <c r="R28"/>
  <c r="Q28"/>
  <c r="B9" i="9" l="1"/>
  <c r="H231" i="7"/>
  <c r="H230"/>
  <c r="N229"/>
  <c r="M229"/>
  <c r="L229"/>
  <c r="K229"/>
  <c r="I229"/>
  <c r="H227"/>
  <c r="N226"/>
  <c r="M226"/>
  <c r="L226"/>
  <c r="K226"/>
  <c r="I226"/>
  <c r="H225"/>
  <c r="H224"/>
  <c r="H223"/>
  <c r="H222"/>
  <c r="N221"/>
  <c r="M221"/>
  <c r="L221"/>
  <c r="K221"/>
  <c r="I221"/>
  <c r="H220"/>
  <c r="H219"/>
  <c r="H218"/>
  <c r="N217"/>
  <c r="M217"/>
  <c r="L217"/>
  <c r="K217"/>
  <c r="I217"/>
  <c r="I24" i="5" l="1"/>
  <c r="I23" s="1"/>
  <c r="I29" s="1"/>
  <c r="I228" i="7"/>
  <c r="N228"/>
  <c r="L228"/>
  <c r="M228"/>
  <c r="K228"/>
  <c r="H10" i="9"/>
  <c r="H23" i="5"/>
  <c r="H29" s="1"/>
  <c r="L216" i="7"/>
  <c r="M216"/>
  <c r="N216"/>
  <c r="H226"/>
  <c r="I216"/>
  <c r="H221"/>
  <c r="H217"/>
  <c r="H229"/>
  <c r="K216"/>
  <c r="B12"/>
  <c r="I37" i="5"/>
  <c r="H37"/>
  <c r="T10" i="9" l="1"/>
  <c r="T13" i="7"/>
  <c r="M215"/>
  <c r="M214" s="1"/>
  <c r="I215"/>
  <c r="I214" s="1"/>
  <c r="H13"/>
  <c r="H228"/>
  <c r="K215"/>
  <c r="K214" s="1"/>
  <c r="N215"/>
  <c r="N214" s="1"/>
  <c r="L215"/>
  <c r="L214" s="1"/>
  <c r="G23" i="5"/>
  <c r="H40"/>
  <c r="H216" i="7"/>
  <c r="H215" l="1"/>
  <c r="H214"/>
  <c r="G26" i="5"/>
  <c r="I40"/>
  <c r="G29" l="1"/>
  <c r="G40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29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3" author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<sst xmlns="http://schemas.openxmlformats.org/spreadsheetml/2006/main" count="715" uniqueCount="301">
  <si>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</si>
  <si>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</si>
  <si>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</si>
  <si>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</si>
  <si>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</si>
  <si>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</si>
  <si>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</si>
  <si>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</si>
  <si>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</si>
  <si>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</si>
  <si>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</si>
  <si>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</si>
  <si>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</si>
  <si>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</si>
  <si>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</si>
  <si>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</si>
  <si>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</si>
  <si>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</si>
  <si>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</si>
  <si>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</si>
  <si>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</si>
  <si>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</si>
  <si>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</si>
  <si>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</si>
  <si>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</si>
  <si>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</si>
  <si>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</si>
  <si>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</si>
  <si>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</si>
  <si>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</si>
  <si>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</si>
  <si>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</si>
  <si>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</si>
  <si>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</si>
  <si>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</si>
  <si>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</si>
  <si>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</si>
  <si>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</si>
  <si>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</si>
  <si>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</si>
  <si>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</si>
  <si>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</si>
  <si>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</si>
  <si>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</si>
  <si>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</si>
  <si>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</si>
  <si>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</si>
  <si>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</si>
  <si>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</si>
  <si>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</si>
  <si>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</si>
  <si>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</si>
  <si>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</si>
  <si>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</si>
  <si>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</si>
  <si>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</si>
  <si>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</si>
  <si>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</si>
  <si>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</si>
  <si>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</si>
  <si>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</si>
  <si>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</si>
  <si>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</si>
  <si>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</si>
  <si>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</si>
  <si>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</si>
  <si>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</si>
  <si>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</si>
  <si>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</si>
  <si>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</si>
  <si>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</si>
  <si>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</si>
  <si>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</si>
  <si>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</si>
  <si>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</si>
  <si>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</si>
  <si>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</si>
  <si>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</si>
  <si>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</si>
  <si>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</si>
  <si>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</si>
  <si>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</si>
  <si>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</si>
  <si>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</si>
  <si>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</si>
  <si>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</si>
  <si>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</si>
  <si>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</si>
  <si>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</si>
  <si>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</si>
  <si>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</si>
  <si>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</si>
  <si>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</si>
  <si>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</si>
  <si>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</si>
  <si>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</si>
  <si>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</si>
  <si>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</si>
  <si>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</si>
  <si>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</si>
  <si>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</si>
  <si>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</si>
  <si>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</si>
  <si>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</si>
  <si>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</si>
  <si>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</si>
  <si>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</si>
  <si>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</si>
  <si>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</si>
  <si>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</si>
  <si>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</si>
  <si>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</si>
  <si>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</si>
  <si>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</si>
  <si>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</si>
  <si>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</si>
  <si>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</si>
  <si>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</si>
  <si>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</si>
  <si>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</si>
  <si>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</si>
  <si>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</si>
  <si>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</si>
  <si>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</si>
  <si>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</si>
  <si>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</si>
  <si>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</si>
  <si>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</si>
  <si>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</si>
  <si>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</si>
  <si>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</si>
  <si>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</si>
  <si>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</si>
  <si>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</si>
  <si>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</si>
  <si>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</si>
  <si>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</si>
  <si>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</si>
  <si>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</si>
  <si>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</si>
  <si>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</si>
  <si>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</si>
  <si>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</si>
  <si>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</si>
  <si>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</si>
  <si>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</si>
  <si>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</si>
  <si>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</si>
  <si>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</si>
  <si>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</si>
  <si>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</si>
  <si>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</si>
  <si>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</si>
  <si>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</si>
  <si>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</si>
  <si>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</si>
  <si>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</si>
  <si>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</si>
  <si>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</si>
  <si>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</si>
  <si>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</si>
  <si>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</si>
  <si>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</si>
  <si>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</si>
  <si>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</si>
  <si>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</si>
  <si>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</si>
  <si>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</si>
  <si>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</si>
  <si>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</si>
  <si>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</si>
  <si>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</si>
  <si>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</si>
  <si>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</si>
  <si>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</si>
  <si>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</si>
  <si>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</si>
  <si>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</si>
  <si>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</si>
  <si>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</si>
  <si>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</si>
  <si>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</si>
  <si>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</si>
  <si>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</si>
  <si>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</si>
  <si>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</si>
  <si>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</si>
  <si>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</si>
  <si>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</si>
  <si>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</si>
  <si>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</si>
  <si>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</si>
  <si>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</si>
  <si>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</si>
  <si>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</si>
  <si>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</si>
  <si>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</si>
  <si>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</si>
  <si>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</si>
  <si>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</si>
  <si>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</si>
  <si>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</si>
  <si>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</si>
  <si>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</si>
  <si>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</si>
  <si>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</si>
  <si>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</si>
  <si>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</si>
  <si>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</si>
  <si>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</si>
  <si>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</si>
  <si>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</si>
  <si>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</si>
  <si>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</si>
  <si>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</si>
  <si>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</si>
  <si>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</si>
  <si>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</si>
  <si>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</si>
  <si>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</si>
  <si>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</si>
  <si>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</si>
  <si>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</si>
  <si>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</si>
  <si>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</si>
  <si>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</si>
  <si>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</si>
  <si>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</si>
  <si>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</si>
  <si>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</si>
  <si>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</si>
  <si>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</si>
  <si>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</si>
  <si>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</si>
  <si>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</si>
  <si>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</si>
  <si>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</si>
  <si>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</si>
  <si>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</si>
  <si>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</si>
  <si>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</si>
  <si>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</si>
  <si>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</si>
  <si>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</si>
  <si>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</si>
  <si>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</si>
  <si>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</si>
  <si>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</si>
  <si>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</si>
  <si>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</si>
  <si>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</si>
  <si>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</si>
  <si>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</si>
  <si>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</si>
  <si>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</si>
  <si>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</si>
  <si>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</si>
  <si>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</si>
  <si>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</si>
  <si>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</si>
  <si>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</si>
  <si>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</si>
  <si>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</si>
  <si>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</si>
  <si>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</si>
  <si>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</si>
  <si>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</si>
  <si>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</si>
  <si>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</si>
  <si>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</si>
  <si>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</si>
  <si>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</si>
  <si>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</si>
  <si>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</si>
  <si>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</si>
  <si>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 xml:space="preserve"> ZA 2018. GODINU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</si>
  <si>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</si>
  <si>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</si>
  <si>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</si>
  <si>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</si>
  <si>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</si>
  <si>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</si>
  <si>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</si>
  <si>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</si>
  <si>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</si>
  <si>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</si>
  <si>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</si>
  <si>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</si>
  <si>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</si>
  <si>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</si>
  <si>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</si>
  <si>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OSNOVNA ŠKOLA SVIBOVEC</t>
  </si>
  <si>
    <t>SVIBOVCU</t>
  </si>
  <si>
    <t>OSNOVNE ŠKOLE SVIBOVEC</t>
  </si>
  <si>
    <t>K114002</t>
  </si>
  <si>
    <t>EnU projekti na županisjkim objektima</t>
  </si>
  <si>
    <t xml:space="preserve"> STANKO MEDVEDEC</t>
  </si>
  <si>
    <t>400-02/18-01/02</t>
  </si>
  <si>
    <t>2186-135-08-18-1</t>
  </si>
  <si>
    <r>
      <t xml:space="preserve">        Temeljem odredbi članka 29.Zakona o proračunu ("Narodne novine" broj 87/08,136/12 ,15/15 i 87/16 ) te članka 54. Statuta  Osnovne škole Svibovec, Školski odbor OSNOVNE ŠKOLE SVIBOVEC  dana 06.09.</t>
    </r>
    <r>
      <rPr>
        <u/>
        <sz val="12"/>
        <rFont val="Arial"/>
        <family val="2"/>
        <charset val="238"/>
      </rPr>
      <t>2018.</t>
    </r>
    <r>
      <rPr>
        <sz val="12"/>
        <rFont val="Arial"/>
        <family val="2"/>
        <charset val="238"/>
      </rPr>
      <t>godine, d o n o s i:</t>
    </r>
  </si>
  <si>
    <t>06.09.2018.</t>
  </si>
</sst>
</file>

<file path=xl/styles.xml><?xml version="1.0" encoding="utf-8"?>
<styleSheet xmlns="http://schemas.openxmlformats.org/spreadsheetml/2006/main">
  <numFmts count="1">
    <numFmt numFmtId="164" formatCode="000"/>
  </numFmts>
  <fonts count="8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u/>
      <sz val="12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640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0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</cellXfs>
  <cellStyles count="5">
    <cellStyle name="Normalno 2" xfId="1"/>
    <cellStyle name="Normalno 3" xfId="3"/>
    <cellStyle name="Normalno 4" xfId="4"/>
    <cellStyle name="Obično" xfId="0" builtinId="0"/>
    <cellStyle name="Obično 2" xfId="2"/>
  </cellStyles>
  <dxfs count="3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/>
  <cols>
    <col min="1" max="1" width="118.7109375" style="423" customWidth="1"/>
    <col min="2" max="16384" width="8.85546875" style="400"/>
  </cols>
  <sheetData>
    <row r="1" spans="1:2" ht="66.75" customHeight="1">
      <c r="A1" s="398" t="s">
        <v>285</v>
      </c>
      <c r="B1" s="399"/>
    </row>
    <row r="2" spans="1:2" ht="35.450000000000003" customHeight="1">
      <c r="A2" s="398"/>
      <c r="B2" s="399"/>
    </row>
    <row r="3" spans="1:2" s="402" customFormat="1">
      <c r="A3" s="401" t="s">
        <v>78</v>
      </c>
    </row>
    <row r="4" spans="1:2" ht="6" customHeight="1">
      <c r="A4" s="403"/>
    </row>
    <row r="5" spans="1:2" ht="45">
      <c r="A5" s="404" t="s">
        <v>286</v>
      </c>
    </row>
    <row r="6" spans="1:2" s="406" customFormat="1" ht="6" customHeight="1">
      <c r="A6" s="405"/>
    </row>
    <row r="7" spans="1:2" ht="30">
      <c r="A7" s="404" t="s">
        <v>287</v>
      </c>
    </row>
    <row r="8" spans="1:2" s="406" customFormat="1" ht="6" customHeight="1">
      <c r="A8" s="405"/>
    </row>
    <row r="9" spans="1:2" ht="100.15" customHeight="1">
      <c r="A9" s="407" t="s">
        <v>288</v>
      </c>
    </row>
    <row r="10" spans="1:2">
      <c r="A10" s="404"/>
    </row>
    <row r="11" spans="1:2" ht="30.75">
      <c r="A11" s="408" t="s">
        <v>271</v>
      </c>
    </row>
    <row r="12" spans="1:2" ht="6" customHeight="1">
      <c r="A12" s="408"/>
    </row>
    <row r="13" spans="1:2" ht="30">
      <c r="A13" s="409" t="s">
        <v>272</v>
      </c>
    </row>
    <row r="14" spans="1:2" ht="35.450000000000003" customHeight="1">
      <c r="A14" s="410"/>
    </row>
    <row r="15" spans="1:2" s="402" customFormat="1" ht="15.75">
      <c r="A15" s="411" t="s">
        <v>75</v>
      </c>
    </row>
    <row r="16" spans="1:2" ht="6" customHeight="1">
      <c r="A16" s="403"/>
    </row>
    <row r="17" spans="1:1" ht="30">
      <c r="A17" s="412" t="s">
        <v>273</v>
      </c>
    </row>
    <row r="18" spans="1:1" ht="30">
      <c r="A18" s="412" t="s">
        <v>276</v>
      </c>
    </row>
    <row r="19" spans="1:1" ht="45">
      <c r="A19" s="413" t="s">
        <v>277</v>
      </c>
    </row>
    <row r="20" spans="1:1" ht="30">
      <c r="A20" s="410" t="s">
        <v>278</v>
      </c>
    </row>
    <row r="21" spans="1:1">
      <c r="A21" s="410" t="s">
        <v>279</v>
      </c>
    </row>
    <row r="22" spans="1:1" ht="30">
      <c r="A22" s="413" t="s">
        <v>280</v>
      </c>
    </row>
    <row r="23" spans="1:1" ht="35.450000000000003" customHeight="1">
      <c r="A23" s="401"/>
    </row>
    <row r="24" spans="1:1" s="402" customFormat="1" ht="15.75">
      <c r="A24" s="411" t="s">
        <v>76</v>
      </c>
    </row>
    <row r="25" spans="1:1" ht="6" customHeight="1">
      <c r="A25" s="401"/>
    </row>
    <row r="26" spans="1:1" ht="30">
      <c r="A26" s="405" t="s">
        <v>282</v>
      </c>
    </row>
    <row r="27" spans="1:1" ht="39.6" customHeight="1">
      <c r="A27" s="405" t="s">
        <v>281</v>
      </c>
    </row>
    <row r="28" spans="1:1">
      <c r="A28" s="405" t="s">
        <v>283</v>
      </c>
    </row>
    <row r="29" spans="1:1" ht="35.450000000000003" customHeight="1">
      <c r="A29" s="410"/>
    </row>
    <row r="30" spans="1:1" s="402" customFormat="1" ht="15.75">
      <c r="A30" s="411" t="s">
        <v>77</v>
      </c>
    </row>
    <row r="31" spans="1:1" ht="6" customHeight="1">
      <c r="A31" s="410"/>
    </row>
    <row r="32" spans="1:1" ht="60">
      <c r="A32" s="410" t="s">
        <v>284</v>
      </c>
    </row>
    <row r="33" spans="1:1">
      <c r="A33" s="410"/>
    </row>
    <row r="34" spans="1:1">
      <c r="A34" s="410"/>
    </row>
    <row r="35" spans="1:1">
      <c r="A35" s="410"/>
    </row>
    <row r="36" spans="1:1">
      <c r="A36" s="410"/>
    </row>
    <row r="37" spans="1:1" ht="15.75">
      <c r="A37" s="411"/>
    </row>
    <row r="38" spans="1:1">
      <c r="A38" s="410"/>
    </row>
    <row r="39" spans="1:1">
      <c r="A39" s="410"/>
    </row>
    <row r="40" spans="1:1" ht="15.75">
      <c r="A40" s="411"/>
    </row>
    <row r="41" spans="1:1">
      <c r="A41" s="410"/>
    </row>
    <row r="42" spans="1:1">
      <c r="A42" s="410"/>
    </row>
    <row r="43" spans="1:1">
      <c r="A43" s="410"/>
    </row>
    <row r="44" spans="1:1" ht="24.75" customHeight="1">
      <c r="A44" s="411"/>
    </row>
    <row r="45" spans="1:1">
      <c r="A45" s="410"/>
    </row>
    <row r="46" spans="1:1">
      <c r="A46" s="410"/>
    </row>
    <row r="47" spans="1:1">
      <c r="A47" s="410"/>
    </row>
    <row r="48" spans="1:1" ht="15.75">
      <c r="A48" s="411"/>
    </row>
    <row r="49" spans="1:1">
      <c r="A49" s="410"/>
    </row>
    <row r="50" spans="1:1" ht="88.5" customHeight="1">
      <c r="A50" s="414"/>
    </row>
    <row r="51" spans="1:1">
      <c r="A51" s="415"/>
    </row>
    <row r="52" spans="1:1" ht="15.75">
      <c r="A52" s="416"/>
    </row>
    <row r="53" spans="1:1">
      <c r="A53" s="417"/>
    </row>
    <row r="54" spans="1:1" ht="72" customHeight="1">
      <c r="A54" s="412"/>
    </row>
    <row r="55" spans="1:1" ht="51" customHeight="1">
      <c r="A55" s="412"/>
    </row>
    <row r="56" spans="1:1" ht="70.5" customHeight="1">
      <c r="A56" s="412"/>
    </row>
    <row r="57" spans="1:1" ht="15.75">
      <c r="A57" s="414"/>
    </row>
    <row r="58" spans="1:1" ht="72" customHeight="1">
      <c r="A58" s="412"/>
    </row>
    <row r="59" spans="1:1">
      <c r="A59" s="412"/>
    </row>
    <row r="60" spans="1:1">
      <c r="A60" s="412"/>
    </row>
    <row r="61" spans="1:1" ht="30.75" customHeight="1">
      <c r="A61" s="412"/>
    </row>
    <row r="62" spans="1:1" ht="44.25" customHeight="1">
      <c r="A62" s="412"/>
    </row>
    <row r="63" spans="1:1">
      <c r="A63" s="412"/>
    </row>
    <row r="64" spans="1:1" ht="21.75" customHeight="1">
      <c r="A64" s="412"/>
    </row>
    <row r="65" spans="1:1" ht="66.75" customHeight="1">
      <c r="A65" s="412"/>
    </row>
    <row r="66" spans="1:1">
      <c r="A66" s="412"/>
    </row>
    <row r="67" spans="1:1" ht="20.25" customHeight="1">
      <c r="A67" s="412"/>
    </row>
    <row r="68" spans="1:1" ht="37.5" customHeight="1">
      <c r="A68" s="412"/>
    </row>
    <row r="69" spans="1:1">
      <c r="A69" s="412"/>
    </row>
    <row r="70" spans="1:1" ht="19.5" customHeight="1">
      <c r="A70" s="412"/>
    </row>
    <row r="71" spans="1:1" ht="35.25" customHeight="1">
      <c r="A71" s="412"/>
    </row>
    <row r="72" spans="1:1">
      <c r="A72" s="412"/>
    </row>
    <row r="73" spans="1:1">
      <c r="A73" s="412"/>
    </row>
    <row r="74" spans="1:1" ht="97.5" customHeight="1">
      <c r="A74" s="412"/>
    </row>
    <row r="75" spans="1:1" ht="60.75" customHeight="1">
      <c r="A75" s="403"/>
    </row>
    <row r="76" spans="1:1" ht="15.75">
      <c r="A76" s="403"/>
    </row>
    <row r="77" spans="1:1">
      <c r="A77" s="418"/>
    </row>
    <row r="78" spans="1:1">
      <c r="A78" s="418"/>
    </row>
    <row r="79" spans="1:1">
      <c r="A79" s="418"/>
    </row>
    <row r="80" spans="1:1">
      <c r="A80" s="418"/>
    </row>
    <row r="81" spans="1:1">
      <c r="A81" s="418"/>
    </row>
    <row r="82" spans="1:1">
      <c r="A82" s="418"/>
    </row>
    <row r="83" spans="1:1">
      <c r="A83" s="419"/>
    </row>
    <row r="84" spans="1:1" ht="105" customHeight="1">
      <c r="A84" s="420"/>
    </row>
    <row r="85" spans="1:1" ht="84" customHeight="1">
      <c r="A85" s="418"/>
    </row>
    <row r="86" spans="1:1" ht="76.5" customHeight="1">
      <c r="A86" s="418"/>
    </row>
    <row r="87" spans="1:1">
      <c r="A87" s="421"/>
    </row>
    <row r="88" spans="1:1">
      <c r="A88" s="422"/>
    </row>
    <row r="89" spans="1:1" ht="333" customHeight="1"/>
    <row r="90" spans="1:1">
      <c r="A90" s="424"/>
    </row>
    <row r="91" spans="1:1">
      <c r="A91" s="418"/>
    </row>
    <row r="92" spans="1:1">
      <c r="A92" s="425"/>
    </row>
    <row r="93" spans="1:1">
      <c r="A93" s="425"/>
    </row>
    <row r="94" spans="1:1">
      <c r="A94" s="425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2060"/>
  </sheetPr>
  <dimension ref="A1:XFD92"/>
  <sheetViews>
    <sheetView showGridLines="0" topLeftCell="A20" zoomScale="70" zoomScaleNormal="70" zoomScaleSheetLayoutView="80" workbookViewId="0">
      <selection activeCell="G46" sqref="G46:H46"/>
    </sheetView>
  </sheetViews>
  <sheetFormatPr defaultColWidth="0" defaultRowHeight="14.25" zeroHeight="1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>
      <c r="A1" s="133"/>
      <c r="B1" s="133"/>
      <c r="C1" s="133"/>
      <c r="D1" s="133"/>
      <c r="E1" s="133"/>
      <c r="F1" s="133"/>
      <c r="G1" s="133"/>
      <c r="H1" s="133"/>
      <c r="I1" s="133"/>
    </row>
    <row r="2" spans="1:9" ht="27" customHeight="1">
      <c r="A2" s="509"/>
      <c r="B2" s="509"/>
      <c r="C2" s="509"/>
      <c r="D2" s="509"/>
      <c r="E2" s="509"/>
      <c r="F2" s="509"/>
      <c r="G2" s="509"/>
      <c r="H2" s="509"/>
      <c r="I2" s="133"/>
    </row>
    <row r="3" spans="1:9" ht="27" customHeight="1">
      <c r="A3" s="509"/>
      <c r="B3" s="509"/>
      <c r="C3" s="509"/>
      <c r="D3" s="509"/>
      <c r="E3" s="509"/>
      <c r="F3" s="509"/>
      <c r="G3" s="509"/>
      <c r="H3" s="509"/>
      <c r="I3" s="135"/>
    </row>
    <row r="4" spans="1:9" ht="4.5" customHeight="1">
      <c r="A4" s="136"/>
      <c r="B4" s="136"/>
      <c r="C4" s="136"/>
      <c r="D4" s="136"/>
      <c r="E4" s="136"/>
      <c r="F4" s="136"/>
      <c r="G4" s="136"/>
      <c r="H4" s="136"/>
      <c r="I4" s="133"/>
    </row>
    <row r="5" spans="1:9" ht="20.25" customHeight="1">
      <c r="A5" s="133"/>
      <c r="B5" s="512" t="s">
        <v>13</v>
      </c>
      <c r="C5" s="512"/>
      <c r="D5" s="512"/>
      <c r="E5" s="512"/>
      <c r="F5" s="137"/>
      <c r="G5" s="137"/>
      <c r="H5" s="133"/>
      <c r="I5" s="133"/>
    </row>
    <row r="6" spans="1:9" s="4" customFormat="1" ht="49.5" customHeight="1">
      <c r="A6" s="138"/>
      <c r="B6" s="513" t="s">
        <v>291</v>
      </c>
      <c r="C6" s="513"/>
      <c r="D6" s="513"/>
      <c r="E6" s="513"/>
      <c r="F6" s="139"/>
      <c r="G6" s="139"/>
      <c r="H6" s="138"/>
      <c r="I6" s="138"/>
    </row>
    <row r="7" spans="1:9" s="5" customFormat="1" ht="21" customHeight="1">
      <c r="A7" s="140"/>
      <c r="B7" s="514" t="str">
        <f>IF(A14=A65,"RAVNATELJ","ŠKOLSKI ODBOR")</f>
        <v>ŠKOLSKI ODBOR</v>
      </c>
      <c r="C7" s="514"/>
      <c r="D7" s="514"/>
      <c r="E7" s="514"/>
      <c r="F7" s="140"/>
      <c r="G7" s="140"/>
      <c r="H7" s="140"/>
      <c r="I7" s="140"/>
    </row>
    <row r="8" spans="1:9" ht="18" customHeight="1">
      <c r="A8" s="133"/>
      <c r="B8" s="134" t="s">
        <v>19</v>
      </c>
      <c r="C8" s="515" t="s">
        <v>297</v>
      </c>
      <c r="D8" s="515"/>
      <c r="E8" s="515"/>
      <c r="F8" s="141"/>
      <c r="G8" s="141"/>
      <c r="H8" s="133"/>
      <c r="I8" s="133"/>
    </row>
    <row r="9" spans="1:9" ht="18" customHeight="1">
      <c r="A9" s="133"/>
      <c r="B9" s="134" t="s">
        <v>274</v>
      </c>
      <c r="C9" s="515" t="s">
        <v>298</v>
      </c>
      <c r="D9" s="515"/>
      <c r="E9" s="515"/>
      <c r="F9" s="141"/>
      <c r="G9" s="141"/>
      <c r="H9" s="133"/>
      <c r="I9" s="133"/>
    </row>
    <row r="10" spans="1:9" ht="18" hidden="1" customHeight="1">
      <c r="A10" s="133"/>
      <c r="B10" s="505"/>
      <c r="C10" s="505"/>
      <c r="D10" s="133" t="s">
        <v>20</v>
      </c>
      <c r="E10" s="142"/>
      <c r="F10" s="141"/>
      <c r="G10" s="141"/>
      <c r="H10" s="133"/>
      <c r="I10" s="133"/>
    </row>
    <row r="11" spans="1:9" ht="56.25" customHeight="1">
      <c r="A11" s="133"/>
      <c r="B11" s="133"/>
      <c r="C11" s="133"/>
      <c r="D11" s="133"/>
      <c r="E11" s="141"/>
      <c r="F11" s="141"/>
      <c r="G11" s="141"/>
      <c r="H11" s="133"/>
      <c r="I11" s="133"/>
    </row>
    <row r="12" spans="1:9" ht="67.5" customHeight="1">
      <c r="A12" s="510" t="s">
        <v>299</v>
      </c>
      <c r="B12" s="510"/>
      <c r="C12" s="510"/>
      <c r="D12" s="510"/>
      <c r="E12" s="510"/>
      <c r="F12" s="510"/>
      <c r="G12" s="510"/>
      <c r="H12" s="510"/>
      <c r="I12" s="510"/>
    </row>
    <row r="13" spans="1:9" ht="47.25" customHeight="1">
      <c r="A13" s="133"/>
      <c r="B13" s="133"/>
      <c r="C13" s="133"/>
      <c r="D13" s="133"/>
      <c r="E13" s="133"/>
      <c r="F13" s="133"/>
      <c r="G13" s="133"/>
      <c r="H13" s="133"/>
      <c r="I13" s="133"/>
    </row>
    <row r="14" spans="1:9" ht="22.5" customHeight="1">
      <c r="A14" s="507" t="s">
        <v>290</v>
      </c>
      <c r="B14" s="507"/>
      <c r="C14" s="507"/>
      <c r="D14" s="507"/>
      <c r="E14" s="507"/>
      <c r="F14" s="507"/>
      <c r="G14" s="507"/>
      <c r="H14" s="507"/>
      <c r="I14" s="507"/>
    </row>
    <row r="15" spans="1:9" ht="22.5" customHeight="1">
      <c r="A15" s="507" t="s">
        <v>293</v>
      </c>
      <c r="B15" s="507"/>
      <c r="C15" s="507"/>
      <c r="D15" s="507"/>
      <c r="E15" s="507"/>
      <c r="F15" s="507"/>
      <c r="G15" s="507"/>
      <c r="H15" s="507"/>
      <c r="I15" s="507"/>
    </row>
    <row r="16" spans="1:9" ht="22.5" customHeight="1">
      <c r="A16" s="511" t="s">
        <v>275</v>
      </c>
      <c r="B16" s="511"/>
      <c r="C16" s="511"/>
      <c r="D16" s="511"/>
      <c r="E16" s="511"/>
      <c r="F16" s="511"/>
      <c r="G16" s="511"/>
      <c r="H16" s="511"/>
      <c r="I16" s="511"/>
    </row>
    <row r="17" spans="1:16384" ht="30" customHeight="1">
      <c r="A17" s="133"/>
      <c r="B17" s="133"/>
      <c r="C17" s="133"/>
      <c r="D17" s="133"/>
      <c r="E17" s="133"/>
      <c r="F17" s="133"/>
      <c r="G17" s="133"/>
      <c r="H17" s="133"/>
      <c r="I17" s="133"/>
    </row>
    <row r="18" spans="1:16384" ht="21.75" customHeight="1">
      <c r="A18" s="508" t="s">
        <v>14</v>
      </c>
      <c r="B18" s="508"/>
      <c r="C18" s="508"/>
      <c r="D18" s="508"/>
      <c r="E18" s="508"/>
      <c r="F18" s="508"/>
      <c r="G18" s="508"/>
      <c r="H18" s="508"/>
      <c r="I18" s="508"/>
    </row>
    <row r="19" spans="1:16384" ht="30" customHeight="1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16384" s="2" customFormat="1" ht="48" thickBot="1">
      <c r="A20" s="506" t="s">
        <v>15</v>
      </c>
      <c r="B20" s="506"/>
      <c r="C20" s="506"/>
      <c r="D20" s="506"/>
      <c r="E20" s="506"/>
      <c r="F20" s="506"/>
      <c r="G20" s="143" t="str">
        <f>IF(A14=A65,"PLAN 2018.","PLAN 
2018.")</f>
        <v>PLAN 
2018.</v>
      </c>
      <c r="H20" s="143" t="str">
        <f>IF(A14=A65,"POVEĆANJE / SMANJENJE","POVEĆANJE / SMANJENJE")</f>
        <v>POVEĆANJE / SMANJENJE</v>
      </c>
      <c r="I20" s="143" t="str">
        <f>IF(A14=A65,"PRIJEDLOG 
I. IZMJENA I DOPUNA 
PLANA 2018.","I. IZMJENA I DOPUNA 
PLANA 2018.")</f>
        <v>I. IZMJENA I DOPUNA 
PLANA 2018.</v>
      </c>
    </row>
    <row r="21" spans="1:16384" s="39" customFormat="1" ht="10.5" customHeight="1" thickTop="1" thickBot="1">
      <c r="A21" s="503">
        <v>1</v>
      </c>
      <c r="B21" s="503"/>
      <c r="C21" s="503"/>
      <c r="D21" s="503"/>
      <c r="E21" s="503"/>
      <c r="F21" s="503"/>
      <c r="G21" s="206">
        <v>2</v>
      </c>
      <c r="H21" s="206">
        <v>3</v>
      </c>
      <c r="I21" s="206">
        <v>4</v>
      </c>
    </row>
    <row r="22" spans="1:16384" s="2" customFormat="1" ht="18" customHeight="1" thickTop="1">
      <c r="A22" s="144"/>
      <c r="B22" s="144"/>
      <c r="C22" s="144"/>
      <c r="D22" s="144"/>
      <c r="E22" s="145"/>
      <c r="F22" s="145"/>
      <c r="G22" s="145"/>
      <c r="H22" s="146"/>
      <c r="I22" s="145"/>
    </row>
    <row r="23" spans="1:16384" s="6" customFormat="1" ht="18" customHeight="1">
      <c r="A23" s="147" t="s">
        <v>23</v>
      </c>
      <c r="B23" s="504" t="s">
        <v>21</v>
      </c>
      <c r="C23" s="504"/>
      <c r="D23" s="504"/>
      <c r="E23" s="504"/>
      <c r="F23" s="504"/>
      <c r="G23" s="148">
        <f>SUM(G24:G25)</f>
        <v>4510300</v>
      </c>
      <c r="H23" s="148">
        <f>SUM(H24:H25)</f>
        <v>161200</v>
      </c>
      <c r="I23" s="148">
        <f>SUM(I24:I25)</f>
        <v>4671500</v>
      </c>
    </row>
    <row r="24" spans="1:16384" ht="18" customHeight="1">
      <c r="A24" s="149"/>
      <c r="B24" s="517" t="s">
        <v>25</v>
      </c>
      <c r="C24" s="517"/>
      <c r="D24" s="517"/>
      <c r="E24" s="517"/>
      <c r="F24" s="517"/>
      <c r="G24" s="150">
        <f>SUMIFS('2. Plan prihoda i primitaka'!$H$13:$H$48,'2. Plan prihoda i primitaka'!$A$13:$A$48,6)</f>
        <v>4510300</v>
      </c>
      <c r="H24" s="150">
        <f>SUMIFS('2. Plan prihoda i primitaka'!$T$13:$T$48,'2. Plan prihoda i primitaka'!$A$13:$A$48,6)</f>
        <v>161200</v>
      </c>
      <c r="I24" s="150">
        <f>SUMIFS('2. Plan prihoda i primitaka'!$AF$13:$AF$48,'2. Plan prihoda i primitaka'!$A$13:$A$48,6)</f>
        <v>4671500</v>
      </c>
    </row>
    <row r="25" spans="1:16384" ht="18" customHeight="1">
      <c r="A25" s="149"/>
      <c r="B25" s="517" t="s">
        <v>26</v>
      </c>
      <c r="C25" s="517"/>
      <c r="D25" s="517"/>
      <c r="E25" s="517"/>
      <c r="F25" s="517"/>
      <c r="G25" s="150">
        <f>SUMIFS('2. Plan prihoda i primitaka'!$H$13:$H$48,'2. Plan prihoda i primitaka'!$A$13:$A$48,7)</f>
        <v>0</v>
      </c>
      <c r="H25" s="150">
        <f>SUMIFS('2. Plan prihoda i primitaka'!$T$13:$T$48,'2. Plan prihoda i primitaka'!$A$13:$A$48,7)</f>
        <v>0</v>
      </c>
      <c r="I25" s="150">
        <f>SUMIFS('2. Plan prihoda i primitaka'!$AF$13:$AF$48,'2. Plan prihoda i primitaka'!$A$13:$A$48,7)</f>
        <v>0</v>
      </c>
    </row>
    <row r="26" spans="1:16384" s="6" customFormat="1" ht="18" customHeight="1">
      <c r="A26" s="147" t="s">
        <v>24</v>
      </c>
      <c r="B26" s="504" t="s">
        <v>22</v>
      </c>
      <c r="C26" s="504"/>
      <c r="D26" s="504"/>
      <c r="E26" s="504"/>
      <c r="F26" s="504"/>
      <c r="G26" s="148">
        <f>SUM(G27:G28)</f>
        <v>4510300</v>
      </c>
      <c r="H26" s="148">
        <f>SUM(H27:H28)</f>
        <v>219916</v>
      </c>
      <c r="I26" s="148">
        <f>SUM(I27:I28)</f>
        <v>4730216</v>
      </c>
    </row>
    <row r="27" spans="1:16384" ht="18" customHeight="1">
      <c r="A27" s="149"/>
      <c r="B27" s="517" t="s">
        <v>27</v>
      </c>
      <c r="C27" s="517"/>
      <c r="D27" s="517"/>
      <c r="E27" s="517"/>
      <c r="F27" s="517"/>
      <c r="G27" s="150">
        <f>SUMIFS('3. Plan rashoda i izdataka'!$H$16:$H$187,'3. Plan rashoda i izdataka'!$A$16:$A$187,3)</f>
        <v>4459500</v>
      </c>
      <c r="H27" s="150">
        <f>SUMIFS('3. Plan rashoda i izdataka'!$T$16:$T$187,'3. Plan rashoda i izdataka'!$A$16:$A$187,3)</f>
        <v>200352</v>
      </c>
      <c r="I27" s="150">
        <f>SUMIFS('3. Plan rashoda i izdataka'!$AF$16:$AF$187,'3. Plan rashoda i izdataka'!$A$16:$A$187,3)</f>
        <v>4659852</v>
      </c>
    </row>
    <row r="28" spans="1:16384" ht="18" customHeight="1">
      <c r="A28" s="151"/>
      <c r="B28" s="518" t="s">
        <v>28</v>
      </c>
      <c r="C28" s="518"/>
      <c r="D28" s="518"/>
      <c r="E28" s="518"/>
      <c r="F28" s="518"/>
      <c r="G28" s="150">
        <f>SUMIFS('3. Plan rashoda i izdataka'!$H$16:$H$187,'3. Plan rashoda i izdataka'!$A$16:$A$187,4)</f>
        <v>50800</v>
      </c>
      <c r="H28" s="150">
        <f>SUMIFS('3. Plan rashoda i izdataka'!$T$16:$T$187,'3. Plan rashoda i izdataka'!$A$16:$A$187,4)</f>
        <v>19564</v>
      </c>
      <c r="I28" s="150">
        <f>SUMIFS('3. Plan rashoda i izdataka'!$AF$16:$AF$187,'3. Plan rashoda i izdataka'!$A$16:$A$187,4)</f>
        <v>70364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>
      <c r="A29" s="153"/>
      <c r="B29" s="516" t="s">
        <v>29</v>
      </c>
      <c r="C29" s="516"/>
      <c r="D29" s="516"/>
      <c r="E29" s="516"/>
      <c r="F29" s="516"/>
      <c r="G29" s="154">
        <f>G23-G26</f>
        <v>0</v>
      </c>
      <c r="H29" s="154">
        <f>H23-H26</f>
        <v>-58716</v>
      </c>
      <c r="I29" s="154">
        <f>I23-I26</f>
        <v>-58716</v>
      </c>
    </row>
    <row r="30" spans="1:16384" ht="18" customHeight="1">
      <c r="A30" s="155"/>
      <c r="B30" s="155"/>
      <c r="C30" s="155"/>
      <c r="D30" s="155"/>
      <c r="E30" s="133"/>
      <c r="F30" s="156"/>
      <c r="G30" s="156"/>
      <c r="H30" s="157"/>
      <c r="I30" s="157"/>
    </row>
    <row r="31" spans="1:16384" ht="18" customHeight="1">
      <c r="A31" s="147" t="s">
        <v>12</v>
      </c>
      <c r="B31" s="504" t="s">
        <v>156</v>
      </c>
      <c r="C31" s="504"/>
      <c r="D31" s="504"/>
      <c r="E31" s="504"/>
      <c r="F31" s="504"/>
      <c r="G31" s="322">
        <v>58716</v>
      </c>
      <c r="H31" s="317">
        <f>G31-G32</f>
        <v>58716</v>
      </c>
      <c r="I31" s="317">
        <f>H31-H32</f>
        <v>0</v>
      </c>
    </row>
    <row r="32" spans="1:16384" s="9" customFormat="1" ht="34.9" customHeight="1">
      <c r="A32" s="153"/>
      <c r="B32" s="519" t="s">
        <v>157</v>
      </c>
      <c r="C32" s="516"/>
      <c r="D32" s="516"/>
      <c r="E32" s="516"/>
      <c r="F32" s="516"/>
      <c r="G32" s="165">
        <f>SUMIFS('2. Plan prihoda i primitaka'!$H$13:$H$48,'2. Plan prihoda i primitaka'!$A$13:$A$48,9)</f>
        <v>0</v>
      </c>
      <c r="H32" s="165">
        <f>SUMIFS('2. Plan prihoda i primitaka'!$T$13:$T$48,'2. Plan prihoda i primitaka'!$A$13:$A$48,9)</f>
        <v>58716</v>
      </c>
      <c r="I32" s="165">
        <f>SUMIFS('2. Plan prihoda i primitaka'!$AF$13:$AF$48,'2. Plan prihoda i primitaka'!$A$13:$A$48,9)</f>
        <v>58716</v>
      </c>
    </row>
    <row r="33" spans="1:9" s="9" customFormat="1" ht="18" customHeight="1">
      <c r="A33" s="158"/>
      <c r="B33" s="159"/>
      <c r="C33" s="159"/>
      <c r="D33" s="159"/>
      <c r="E33" s="159"/>
      <c r="F33" s="159"/>
      <c r="G33" s="160"/>
      <c r="H33" s="160"/>
      <c r="I33" s="160"/>
    </row>
    <row r="34" spans="1:9" ht="18" customHeight="1">
      <c r="A34" s="147" t="s">
        <v>30</v>
      </c>
      <c r="B34" s="504" t="s">
        <v>18</v>
      </c>
      <c r="C34" s="504"/>
      <c r="D34" s="504"/>
      <c r="E34" s="504"/>
      <c r="F34" s="504"/>
      <c r="G34" s="148"/>
      <c r="H34" s="157"/>
      <c r="I34" s="157"/>
    </row>
    <row r="35" spans="1:9" ht="18" customHeight="1">
      <c r="A35" s="149"/>
      <c r="B35" s="517" t="s">
        <v>31</v>
      </c>
      <c r="C35" s="517"/>
      <c r="D35" s="517"/>
      <c r="E35" s="517"/>
      <c r="F35" s="517"/>
      <c r="G35" s="150">
        <f>SUMIFS('2. Plan prihoda i primitaka'!$H$13:$H$48,'2. Plan prihoda i primitaka'!$A$13:$A$48,8)</f>
        <v>0</v>
      </c>
      <c r="H35" s="150">
        <f>SUMIFS('2. Plan prihoda i primitaka'!$T$13:$T$48,'2. Plan prihoda i primitaka'!$A$13:$A$48,8)</f>
        <v>0</v>
      </c>
      <c r="I35" s="150">
        <f>SUMIFS('2. Plan prihoda i primitaka'!$AF$13:$AF$48,'2. Plan prihoda i primitaka'!$A$13:$A$48,8)</f>
        <v>0</v>
      </c>
    </row>
    <row r="36" spans="1:9" ht="18" customHeight="1">
      <c r="A36" s="151"/>
      <c r="B36" s="518" t="s">
        <v>32</v>
      </c>
      <c r="C36" s="518"/>
      <c r="D36" s="518"/>
      <c r="E36" s="518"/>
      <c r="F36" s="518"/>
      <c r="G36" s="152">
        <f>SUMIFS('3. Plan rashoda i izdataka'!$H$16:$H$187,'3. Plan rashoda i izdataka'!$A$16:$A$187,5)</f>
        <v>0</v>
      </c>
      <c r="H36" s="152">
        <f>SUMIFS('3. Plan rashoda i izdataka'!$T$16:$T$187,'3. Plan rashoda i izdataka'!$A$16:$A$187,5)</f>
        <v>0</v>
      </c>
      <c r="I36" s="152">
        <f>SUMIFS('3. Plan rashoda i izdataka'!$AF$16:$AF$187,'3. Plan rashoda i izdataka'!$A$16:$A$187,5)</f>
        <v>0</v>
      </c>
    </row>
    <row r="37" spans="1:9" s="4" customFormat="1" ht="18" customHeight="1">
      <c r="A37" s="153"/>
      <c r="B37" s="516" t="s">
        <v>33</v>
      </c>
      <c r="C37" s="516"/>
      <c r="D37" s="516"/>
      <c r="E37" s="516"/>
      <c r="F37" s="516"/>
      <c r="G37" s="154">
        <f>G35-G36</f>
        <v>0</v>
      </c>
      <c r="H37" s="154">
        <f>H35-H36</f>
        <v>0</v>
      </c>
      <c r="I37" s="154">
        <f>I35-I36</f>
        <v>0</v>
      </c>
    </row>
    <row r="38" spans="1:9" ht="18" customHeight="1">
      <c r="A38" s="149"/>
      <c r="B38" s="149"/>
      <c r="C38" s="149"/>
      <c r="D38" s="149"/>
      <c r="E38" s="133"/>
      <c r="F38" s="156"/>
      <c r="G38" s="156"/>
      <c r="H38" s="157"/>
      <c r="I38" s="157"/>
    </row>
    <row r="39" spans="1:9" ht="18" customHeight="1">
      <c r="A39" s="147" t="s">
        <v>34</v>
      </c>
      <c r="B39" s="504" t="s">
        <v>36</v>
      </c>
      <c r="C39" s="504"/>
      <c r="D39" s="504"/>
      <c r="E39" s="504"/>
      <c r="F39" s="504"/>
      <c r="G39" s="148"/>
      <c r="H39" s="157"/>
      <c r="I39" s="157"/>
    </row>
    <row r="40" spans="1:9" s="4" customFormat="1" ht="18" customHeight="1">
      <c r="A40" s="161"/>
      <c r="B40" s="516" t="s">
        <v>35</v>
      </c>
      <c r="C40" s="516"/>
      <c r="D40" s="516"/>
      <c r="E40" s="516"/>
      <c r="F40" s="516"/>
      <c r="G40" s="154">
        <f>G29+G32+G37</f>
        <v>0</v>
      </c>
      <c r="H40" s="154">
        <f t="shared" ref="H40:I40" si="0">H29+H32+H37</f>
        <v>0</v>
      </c>
      <c r="I40" s="154">
        <f t="shared" si="0"/>
        <v>0</v>
      </c>
    </row>
    <row r="41" spans="1:9" ht="15" customHeight="1">
      <c r="A41" s="166"/>
      <c r="B41" s="166"/>
      <c r="C41" s="166"/>
      <c r="D41" s="166"/>
      <c r="E41" s="167"/>
      <c r="F41" s="168"/>
      <c r="G41" s="168"/>
      <c r="H41" s="169"/>
      <c r="I41" s="169"/>
    </row>
    <row r="42" spans="1:9" ht="12" customHeight="1">
      <c r="A42" s="166"/>
      <c r="B42" s="166"/>
      <c r="C42" s="166"/>
      <c r="D42" s="166"/>
      <c r="E42" s="167"/>
      <c r="F42" s="168"/>
      <c r="G42" s="168"/>
      <c r="H42" s="169"/>
      <c r="I42" s="169"/>
    </row>
    <row r="43" spans="1:9" s="72" customFormat="1" ht="15">
      <c r="A43" s="170"/>
      <c r="B43" s="170"/>
      <c r="C43" s="89"/>
      <c r="D43" s="89"/>
      <c r="E43" s="170"/>
      <c r="F43" s="170"/>
      <c r="G43" s="170"/>
      <c r="H43" s="170"/>
      <c r="I43" s="170"/>
    </row>
    <row r="44" spans="1:9" s="72" customFormat="1" ht="20.25" customHeight="1">
      <c r="A44" s="89"/>
      <c r="B44" s="89"/>
      <c r="C44" s="89"/>
      <c r="D44" s="89"/>
      <c r="E44" s="89"/>
      <c r="F44" s="171" t="s">
        <v>114</v>
      </c>
      <c r="G44" s="499" t="s">
        <v>292</v>
      </c>
      <c r="H44" s="499"/>
      <c r="I44" s="172" t="s">
        <v>116</v>
      </c>
    </row>
    <row r="45" spans="1:9" s="72" customFormat="1" ht="7.5" customHeight="1">
      <c r="A45" s="167"/>
      <c r="B45" s="89"/>
      <c r="C45" s="89"/>
      <c r="D45" s="173"/>
      <c r="E45" s="89"/>
      <c r="F45" s="89"/>
      <c r="G45" s="89"/>
      <c r="H45" s="89"/>
      <c r="I45" s="174"/>
    </row>
    <row r="46" spans="1:9" s="72" customFormat="1" ht="20.25" customHeight="1">
      <c r="A46" s="167"/>
      <c r="B46" s="498"/>
      <c r="C46" s="498"/>
      <c r="D46" s="498"/>
      <c r="E46" s="498"/>
      <c r="F46" s="171"/>
      <c r="G46" s="499" t="s">
        <v>300</v>
      </c>
      <c r="H46" s="499"/>
      <c r="I46" s="167" t="s">
        <v>115</v>
      </c>
    </row>
    <row r="47" spans="1:9" s="72" customFormat="1" ht="46.9" customHeight="1">
      <c r="A47" s="175"/>
      <c r="B47" s="175"/>
      <c r="C47" s="175"/>
      <c r="D47" s="175"/>
      <c r="E47" s="175"/>
      <c r="F47" s="171"/>
      <c r="G47" s="442"/>
      <c r="H47" s="442"/>
      <c r="I47" s="167"/>
    </row>
    <row r="48" spans="1:9" s="72" customFormat="1" ht="15" customHeight="1">
      <c r="A48" s="175"/>
      <c r="B48" s="175"/>
      <c r="C48" s="175"/>
      <c r="D48" s="175"/>
      <c r="E48" s="175"/>
      <c r="F48" s="171"/>
      <c r="G48" s="502" t="str">
        <f>IF(A14="Prijedlog izmjena i dopuna financijskog plana","RAVNATELJ","PREDSJEDNIK ŠKOLSKOG ODBORA")</f>
        <v>PREDSJEDNIK ŠKOLSKOG ODBORA</v>
      </c>
      <c r="H48" s="502"/>
      <c r="I48" s="167"/>
    </row>
    <row r="49" spans="1:9" s="72" customFormat="1" ht="15.75">
      <c r="A49" s="495"/>
      <c r="B49" s="495"/>
      <c r="C49" s="495"/>
      <c r="D49" s="495"/>
      <c r="E49" s="495"/>
      <c r="F49" s="89"/>
      <c r="G49" s="501" t="s">
        <v>296</v>
      </c>
      <c r="H49" s="501"/>
      <c r="I49" s="167"/>
    </row>
    <row r="50" spans="1:9" s="72" customFormat="1" ht="15" customHeight="1">
      <c r="A50" s="167"/>
      <c r="B50" s="176"/>
      <c r="C50" s="176"/>
      <c r="D50" s="176"/>
      <c r="E50" s="176"/>
      <c r="F50" s="500" t="s">
        <v>117</v>
      </c>
      <c r="G50" s="496"/>
      <c r="H50" s="496"/>
      <c r="I50" s="175"/>
    </row>
    <row r="51" spans="1:9" s="72" customFormat="1" ht="15.75">
      <c r="A51" s="178"/>
      <c r="B51" s="178"/>
      <c r="C51" s="178"/>
      <c r="D51" s="178"/>
      <c r="E51" s="178"/>
      <c r="F51" s="500"/>
      <c r="G51" s="496"/>
      <c r="H51" s="496"/>
      <c r="I51" s="177"/>
    </row>
    <row r="52" spans="1:9" s="72" customFormat="1" ht="15.75">
      <c r="A52" s="167"/>
      <c r="B52" s="179"/>
      <c r="C52" s="179"/>
      <c r="D52" s="179"/>
      <c r="E52" s="179"/>
      <c r="F52" s="500"/>
      <c r="G52" s="497"/>
      <c r="H52" s="497"/>
      <c r="I52" s="178"/>
    </row>
    <row r="53" spans="1:9" s="72" customFormat="1" ht="15">
      <c r="A53" s="170"/>
      <c r="B53" s="170"/>
      <c r="C53" s="170"/>
      <c r="D53" s="170"/>
      <c r="E53" s="170"/>
      <c r="F53" s="175"/>
      <c r="G53" s="170"/>
    </row>
    <row r="54" spans="1:9" s="72" customFormat="1" ht="15">
      <c r="A54" s="170"/>
      <c r="B54" s="170"/>
      <c r="C54" s="170"/>
      <c r="D54" s="170"/>
      <c r="E54" s="170"/>
      <c r="F54" s="180"/>
      <c r="G54" s="170"/>
    </row>
    <row r="55" spans="1:9" s="72" customFormat="1" ht="15">
      <c r="A55" s="170"/>
      <c r="B55" s="170"/>
      <c r="C55" s="170"/>
      <c r="D55" s="170"/>
      <c r="E55" s="170"/>
      <c r="F55" s="180"/>
      <c r="G55" s="170"/>
    </row>
    <row r="56" spans="1:9" s="72" customFormat="1" ht="15">
      <c r="A56" s="162"/>
      <c r="B56" s="162"/>
      <c r="C56" s="162"/>
      <c r="D56" s="162"/>
      <c r="E56" s="162"/>
      <c r="F56" s="170"/>
      <c r="G56" s="170"/>
    </row>
    <row r="57" spans="1:9" s="72" customFormat="1" ht="15">
      <c r="A57" s="162"/>
      <c r="B57" s="162"/>
      <c r="C57" s="162"/>
      <c r="D57" s="162"/>
      <c r="E57" s="162"/>
      <c r="F57" s="162"/>
      <c r="G57" s="162"/>
    </row>
    <row r="58" spans="1:9" s="72" customFormat="1" ht="15">
      <c r="A58" s="1"/>
      <c r="B58" s="1"/>
      <c r="C58" s="1"/>
      <c r="D58" s="1"/>
      <c r="E58" s="1"/>
      <c r="F58" s="162"/>
      <c r="G58" s="162"/>
      <c r="H58" s="162"/>
      <c r="I58" s="162"/>
    </row>
    <row r="59" spans="1:9" s="72" customFormat="1">
      <c r="A59" s="1"/>
      <c r="B59" s="483"/>
      <c r="C59" s="483"/>
      <c r="D59" s="483"/>
      <c r="E59" s="483"/>
      <c r="F59" s="483"/>
      <c r="G59" s="483"/>
      <c r="H59" s="483"/>
      <c r="I59" s="1"/>
    </row>
    <row r="60" spans="1:9" s="72" customFormat="1">
      <c r="A60" s="1"/>
      <c r="B60" s="483"/>
      <c r="C60" s="483"/>
      <c r="D60" s="483"/>
      <c r="E60" s="483"/>
      <c r="F60" s="483"/>
      <c r="G60" s="483"/>
      <c r="H60" s="483"/>
      <c r="I60" s="1"/>
    </row>
    <row r="61" spans="1:9" s="72" customFormat="1">
      <c r="A61" s="1"/>
      <c r="B61" s="483"/>
      <c r="C61" s="483"/>
      <c r="D61" s="483"/>
      <c r="E61" s="483"/>
      <c r="F61" s="483"/>
      <c r="G61" s="483"/>
      <c r="H61" s="483"/>
      <c r="I61" s="1"/>
    </row>
    <row r="62" spans="1:9" s="72" customFormat="1">
      <c r="A62" s="1"/>
      <c r="B62" s="483"/>
      <c r="C62" s="483"/>
      <c r="D62" s="483"/>
      <c r="E62" s="483"/>
      <c r="F62" s="483"/>
      <c r="G62" s="483"/>
      <c r="H62" s="483"/>
      <c r="I62" s="1"/>
    </row>
    <row r="63" spans="1:9" s="72" customFormat="1">
      <c r="A63" s="1"/>
      <c r="B63" s="483"/>
      <c r="C63" s="483"/>
      <c r="D63" s="483"/>
      <c r="E63" s="483"/>
      <c r="F63" s="483"/>
      <c r="G63" s="483"/>
      <c r="H63" s="483"/>
      <c r="I63" s="1"/>
    </row>
    <row r="64" spans="1:9">
      <c r="A64" s="72"/>
      <c r="B64" s="484"/>
      <c r="C64" s="484"/>
      <c r="D64" s="484"/>
      <c r="E64" s="484"/>
      <c r="F64" s="483"/>
      <c r="G64" s="483"/>
      <c r="H64" s="483"/>
      <c r="I64" s="1"/>
    </row>
    <row r="65" spans="1:8">
      <c r="A65" s="429" t="s">
        <v>289</v>
      </c>
      <c r="B65" s="484"/>
      <c r="C65" s="484"/>
      <c r="D65" s="484"/>
      <c r="E65" s="484"/>
      <c r="F65" s="484"/>
      <c r="G65" s="484"/>
      <c r="H65" s="484"/>
    </row>
    <row r="66" spans="1:8">
      <c r="A66" s="429" t="s">
        <v>290</v>
      </c>
      <c r="B66" s="484"/>
      <c r="C66" s="484"/>
      <c r="D66" s="484"/>
      <c r="E66" s="484"/>
      <c r="F66" s="484"/>
      <c r="G66" s="484"/>
      <c r="H66" s="484"/>
    </row>
    <row r="67" spans="1:8">
      <c r="A67" s="72"/>
      <c r="B67" s="484"/>
      <c r="C67" s="484"/>
      <c r="D67" s="484"/>
      <c r="E67" s="484"/>
      <c r="F67" s="484"/>
      <c r="G67" s="484"/>
      <c r="H67" s="484"/>
    </row>
    <row r="68" spans="1:8">
      <c r="A68" s="72"/>
      <c r="B68" s="484"/>
      <c r="C68" s="484"/>
      <c r="D68" s="484"/>
      <c r="E68" s="484"/>
      <c r="F68" s="484"/>
      <c r="G68" s="484"/>
      <c r="H68" s="484"/>
    </row>
    <row r="69" spans="1:8">
      <c r="A69" s="72"/>
      <c r="B69" s="484"/>
      <c r="C69" s="484"/>
      <c r="D69" s="484"/>
      <c r="E69" s="484"/>
      <c r="F69" s="484"/>
      <c r="G69" s="484"/>
      <c r="H69" s="484"/>
    </row>
    <row r="70" spans="1:8">
      <c r="A70" s="72"/>
      <c r="B70" s="484"/>
      <c r="C70" s="484"/>
      <c r="D70" s="484"/>
      <c r="E70" s="484"/>
      <c r="F70" s="484"/>
      <c r="G70" s="484"/>
      <c r="H70" s="484"/>
    </row>
    <row r="71" spans="1:8">
      <c r="A71" s="72"/>
      <c r="B71" s="484"/>
      <c r="C71" s="484"/>
      <c r="D71" s="484"/>
      <c r="E71" s="484"/>
      <c r="F71" s="484"/>
      <c r="G71" s="484"/>
      <c r="H71" s="484"/>
    </row>
    <row r="72" spans="1:8">
      <c r="A72" s="24"/>
      <c r="B72" s="484"/>
      <c r="C72" s="484"/>
      <c r="D72" s="484"/>
      <c r="E72" s="484"/>
      <c r="F72" s="484"/>
      <c r="G72" s="484"/>
      <c r="H72" s="484"/>
    </row>
    <row r="73" spans="1:8">
      <c r="A73" s="24"/>
      <c r="B73" s="484"/>
      <c r="C73" s="484"/>
      <c r="D73" s="484"/>
      <c r="E73" s="484"/>
      <c r="F73" s="484"/>
      <c r="G73" s="484"/>
      <c r="H73" s="484"/>
    </row>
    <row r="74" spans="1:8">
      <c r="A74" s="24"/>
      <c r="B74" s="484"/>
      <c r="C74" s="484"/>
      <c r="D74" s="484"/>
      <c r="E74" s="484"/>
      <c r="F74" s="484"/>
      <c r="G74" s="484"/>
      <c r="H74" s="484"/>
    </row>
    <row r="75" spans="1:8">
      <c r="A75" s="24"/>
      <c r="B75" s="484"/>
      <c r="C75" s="484"/>
      <c r="D75" s="484"/>
      <c r="E75" s="484"/>
      <c r="F75" s="484"/>
      <c r="G75" s="484"/>
      <c r="H75" s="484"/>
    </row>
    <row r="76" spans="1:8">
      <c r="A76" s="24"/>
      <c r="B76" s="484"/>
      <c r="C76" s="484"/>
      <c r="D76" s="484"/>
      <c r="E76" s="484"/>
      <c r="F76" s="484"/>
      <c r="G76" s="484"/>
      <c r="H76" s="484"/>
    </row>
    <row r="77" spans="1:8">
      <c r="A77" s="24"/>
      <c r="B77" s="484"/>
      <c r="C77" s="484"/>
      <c r="D77" s="484"/>
      <c r="E77" s="484"/>
      <c r="F77" s="484"/>
      <c r="G77" s="484"/>
      <c r="H77" s="484"/>
    </row>
    <row r="78" spans="1:8">
      <c r="A78" s="24"/>
      <c r="B78" s="484"/>
      <c r="C78" s="484"/>
      <c r="D78" s="484"/>
      <c r="E78" s="484"/>
      <c r="F78" s="484"/>
      <c r="G78" s="484"/>
      <c r="H78" s="484"/>
    </row>
    <row r="79" spans="1:8">
      <c r="A79" s="24"/>
      <c r="B79" s="484"/>
      <c r="C79" s="484"/>
      <c r="D79" s="484"/>
      <c r="E79" s="484"/>
      <c r="F79" s="484"/>
      <c r="G79" s="484"/>
      <c r="H79" s="484"/>
    </row>
    <row r="80" spans="1:8">
      <c r="A80" s="24"/>
      <c r="B80" s="484"/>
      <c r="C80" s="484"/>
      <c r="D80" s="484"/>
      <c r="E80" s="484"/>
      <c r="F80" s="484"/>
      <c r="G80" s="484"/>
      <c r="H80" s="484"/>
    </row>
    <row r="81" spans="1:8">
      <c r="A81" s="24"/>
      <c r="B81" s="484"/>
      <c r="C81" s="484"/>
      <c r="D81" s="484"/>
      <c r="E81" s="484"/>
      <c r="F81" s="484"/>
      <c r="G81" s="484"/>
      <c r="H81" s="484"/>
    </row>
    <row r="82" spans="1:8">
      <c r="A82" s="24"/>
      <c r="B82" s="24"/>
      <c r="C82" s="24"/>
      <c r="D82" s="24"/>
      <c r="E82" s="24"/>
      <c r="F82" s="24"/>
      <c r="G82" s="24"/>
      <c r="H82" s="24"/>
    </row>
    <row r="83" spans="1:8">
      <c r="A83" s="24"/>
      <c r="B83" s="24"/>
      <c r="C83" s="24"/>
      <c r="D83" s="24"/>
      <c r="E83" s="24"/>
      <c r="F83" s="24"/>
      <c r="G83" s="24"/>
      <c r="H83" s="24"/>
    </row>
    <row r="84" spans="1:8">
      <c r="A84" s="24"/>
      <c r="B84" s="24"/>
      <c r="C84" s="24"/>
      <c r="D84" s="24"/>
      <c r="E84" s="24"/>
      <c r="F84" s="24"/>
      <c r="G84" s="24"/>
      <c r="H84" s="24"/>
    </row>
    <row r="85" spans="1:8">
      <c r="A85" s="24"/>
      <c r="B85" s="24"/>
      <c r="C85" s="24"/>
      <c r="D85" s="24"/>
      <c r="E85" s="24"/>
      <c r="F85" s="24"/>
      <c r="G85" s="24"/>
      <c r="H85" s="24"/>
    </row>
    <row r="86" spans="1:8">
      <c r="A86" s="24"/>
      <c r="B86" s="24"/>
      <c r="C86" s="24"/>
      <c r="D86" s="24"/>
      <c r="E86" s="24"/>
      <c r="F86" s="24"/>
      <c r="G86" s="24"/>
      <c r="H86" s="24"/>
    </row>
    <row r="87" spans="1:8">
      <c r="A87" s="24"/>
      <c r="B87" s="24"/>
      <c r="C87" s="24"/>
      <c r="D87" s="24"/>
      <c r="E87" s="24"/>
      <c r="F87" s="24"/>
      <c r="G87" s="24"/>
      <c r="H87" s="24"/>
    </row>
    <row r="88" spans="1:8">
      <c r="A88" s="24"/>
      <c r="B88" s="24"/>
      <c r="C88" s="24"/>
      <c r="D88" s="24"/>
      <c r="E88" s="24"/>
      <c r="F88" s="24"/>
      <c r="G88" s="24"/>
      <c r="H88" s="24"/>
    </row>
    <row r="89" spans="1:8">
      <c r="A89" s="24"/>
      <c r="B89" s="24"/>
      <c r="C89" s="24"/>
      <c r="D89" s="24"/>
      <c r="E89" s="24"/>
      <c r="F89" s="24"/>
      <c r="G89" s="24"/>
      <c r="H89" s="24"/>
    </row>
    <row r="90" spans="1:8">
      <c r="A90" s="24"/>
      <c r="B90" s="24"/>
      <c r="C90" s="24"/>
      <c r="D90" s="24"/>
      <c r="E90" s="24"/>
      <c r="F90" s="24"/>
      <c r="G90" s="24"/>
      <c r="H90" s="24"/>
    </row>
    <row r="91" spans="1:8" hidden="1"/>
    <row r="92" spans="1:8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335" priority="25">
      <formula>LEN(TRIM(B7))=0</formula>
    </cfRule>
  </conditionalFormatting>
  <conditionalFormatting sqref="G32:I32">
    <cfRule type="containsBlanks" dxfId="334" priority="21">
      <formula>LEN(TRIM(G32))=0</formula>
    </cfRule>
    <cfRule type="containsBlanks" dxfId="333" priority="22">
      <formula>LEN(TRIM(G32))=0</formula>
    </cfRule>
  </conditionalFormatting>
  <conditionalFormatting sqref="B6:E6">
    <cfRule type="containsBlanks" dxfId="332" priority="20">
      <formula>LEN(TRIM(B6))=0</formula>
    </cfRule>
  </conditionalFormatting>
  <conditionalFormatting sqref="A12:I12">
    <cfRule type="containsText" dxfId="331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30" priority="19">
      <formula>LEN(TRIM(A12))=0</formula>
    </cfRule>
  </conditionalFormatting>
  <conditionalFormatting sqref="G31:I31">
    <cfRule type="containsBlanks" dxfId="329" priority="24">
      <formula>LEN(TRIM(G31))=0</formula>
    </cfRule>
  </conditionalFormatting>
  <conditionalFormatting sqref="G40:I40">
    <cfRule type="cellIs" dxfId="328" priority="13" operator="notEqual">
      <formula>0</formula>
    </cfRule>
  </conditionalFormatting>
  <conditionalFormatting sqref="A14:I16">
    <cfRule type="containsBlanks" dxfId="327" priority="12">
      <formula>LEN(TRIM(A14))=0</formula>
    </cfRule>
  </conditionalFormatting>
  <conditionalFormatting sqref="B6:E6 A15:I15">
    <cfRule type="containsText" dxfId="326" priority="8" operator="containsText" text="upisati naziv osnovne škole">
      <formula>NOT(ISERROR(SEARCH("upisati naziv osnovne škole",A6)))</formula>
    </cfRule>
    <cfRule type="containsText" dxfId="325" priority="10" operator="containsText" text="upisati naziv škole">
      <formula>NOT(ISERROR(SEARCH("upisati naziv škole",A6)))</formula>
    </cfRule>
  </conditionalFormatting>
  <conditionalFormatting sqref="A15:I15 B6:E6">
    <cfRule type="containsText" dxfId="324" priority="9" operator="containsText" text="upisati naziv srednje škole">
      <formula>NOT(ISERROR(SEARCH("upisati naziv srednje škole",A6)))</formula>
    </cfRule>
  </conditionalFormatting>
  <conditionalFormatting sqref="G31">
    <cfRule type="containsText" dxfId="323" priority="6" operator="containsText" text="obavezan unos">
      <formula>NOT(ISERROR(SEARCH("obavezan unos",G31)))</formula>
    </cfRule>
  </conditionalFormatting>
  <conditionalFormatting sqref="B6:E6 C8:E9">
    <cfRule type="containsBlanks" dxfId="322" priority="5">
      <formula>LEN(TRIM(B6))=0</formula>
    </cfRule>
  </conditionalFormatting>
  <conditionalFormatting sqref="G48:G49">
    <cfRule type="containsBlanks" dxfId="321" priority="2">
      <formula>LEN(TRIM(G48))=0</formula>
    </cfRule>
  </conditionalFormatting>
  <conditionalFormatting sqref="G48:H49">
    <cfRule type="containsText" dxfId="320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002060"/>
  </sheetPr>
  <dimension ref="A1:AS49"/>
  <sheetViews>
    <sheetView showGridLines="0" tabSelected="1" zoomScaleNormal="100" zoomScaleSheetLayoutView="80" workbookViewId="0">
      <pane xSplit="7" ySplit="11" topLeftCell="W27" activePane="bottomRight" state="frozen"/>
      <selection activeCell="A31" sqref="A31"/>
      <selection pane="topRight" activeCell="A31" sqref="A31"/>
      <selection pane="bottomLeft" activeCell="A31" sqref="A31"/>
      <selection pane="bottomRight" activeCell="AJ29" sqref="AJ29"/>
    </sheetView>
  </sheetViews>
  <sheetFormatPr defaultColWidth="9.140625" defaultRowHeight="0" customHeight="1" zeroHeight="1"/>
  <cols>
    <col min="1" max="2" width="2.42578125" style="332" customWidth="1"/>
    <col min="3" max="3" width="5.28515625" style="332" customWidth="1"/>
    <col min="4" max="4" width="10.5703125" style="333" customWidth="1"/>
    <col min="5" max="5" width="0.85546875" style="333" customWidth="1"/>
    <col min="6" max="6" width="13.85546875" style="333" customWidth="1"/>
    <col min="7" max="7" width="17" style="333" customWidth="1"/>
    <col min="8" max="8" width="16.5703125" style="171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45" customHeight="1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/>
    <row r="4" spans="1:45" ht="14.25">
      <c r="H4" s="334"/>
      <c r="I4" s="558" t="s">
        <v>107</v>
      </c>
      <c r="J4" s="559" t="s">
        <v>107</v>
      </c>
      <c r="K4" s="560"/>
      <c r="L4" s="558" t="s">
        <v>108</v>
      </c>
      <c r="M4" s="559"/>
      <c r="N4" s="559"/>
      <c r="O4" s="559"/>
      <c r="P4" s="559"/>
      <c r="Q4" s="559"/>
      <c r="R4" s="559"/>
      <c r="S4" s="560"/>
      <c r="T4" s="251"/>
      <c r="U4" s="558" t="s">
        <v>107</v>
      </c>
      <c r="V4" s="559" t="s">
        <v>107</v>
      </c>
      <c r="W4" s="560"/>
      <c r="X4" s="558" t="s">
        <v>108</v>
      </c>
      <c r="Y4" s="559"/>
      <c r="Z4" s="559"/>
      <c r="AA4" s="559"/>
      <c r="AB4" s="559"/>
      <c r="AC4" s="559"/>
      <c r="AD4" s="559"/>
      <c r="AE4" s="560"/>
      <c r="AF4" s="251"/>
      <c r="AG4" s="558" t="s">
        <v>107</v>
      </c>
      <c r="AH4" s="559" t="s">
        <v>107</v>
      </c>
      <c r="AI4" s="560"/>
      <c r="AJ4" s="558" t="s">
        <v>108</v>
      </c>
      <c r="AK4" s="559"/>
      <c r="AL4" s="559"/>
      <c r="AM4" s="559"/>
      <c r="AN4" s="559"/>
      <c r="AO4" s="559"/>
      <c r="AP4" s="559"/>
      <c r="AQ4" s="560"/>
    </row>
    <row r="5" spans="1:45" s="187" customFormat="1" ht="57" customHeight="1">
      <c r="A5" s="550" t="s">
        <v>47</v>
      </c>
      <c r="B5" s="551"/>
      <c r="C5" s="551"/>
      <c r="D5" s="551" t="s">
        <v>38</v>
      </c>
      <c r="E5" s="551"/>
      <c r="F5" s="551"/>
      <c r="G5" s="554"/>
      <c r="H5" s="545" t="str">
        <f>'1. Sažetak'!G20</f>
        <v>PLAN 
2018.</v>
      </c>
      <c r="I5" s="335" t="s">
        <v>150</v>
      </c>
      <c r="J5" s="336" t="s">
        <v>94</v>
      </c>
      <c r="K5" s="337" t="s">
        <v>152</v>
      </c>
      <c r="L5" s="338" t="s">
        <v>95</v>
      </c>
      <c r="M5" s="339" t="s">
        <v>79</v>
      </c>
      <c r="N5" s="339" t="s">
        <v>41</v>
      </c>
      <c r="O5" s="339" t="s">
        <v>154</v>
      </c>
      <c r="P5" s="339" t="s">
        <v>151</v>
      </c>
      <c r="Q5" s="339" t="s">
        <v>42</v>
      </c>
      <c r="R5" s="339" t="s">
        <v>43</v>
      </c>
      <c r="S5" s="340" t="s">
        <v>44</v>
      </c>
      <c r="T5" s="545" t="str">
        <f>'1. Sažetak'!H20</f>
        <v>POVEĆANJE / SMANJENJE</v>
      </c>
      <c r="U5" s="335" t="s">
        <v>150</v>
      </c>
      <c r="V5" s="336" t="s">
        <v>94</v>
      </c>
      <c r="W5" s="337" t="s">
        <v>152</v>
      </c>
      <c r="X5" s="338" t="s">
        <v>95</v>
      </c>
      <c r="Y5" s="339" t="s">
        <v>79</v>
      </c>
      <c r="Z5" s="339" t="s">
        <v>41</v>
      </c>
      <c r="AA5" s="339" t="s">
        <v>154</v>
      </c>
      <c r="AB5" s="339" t="s">
        <v>151</v>
      </c>
      <c r="AC5" s="339" t="s">
        <v>42</v>
      </c>
      <c r="AD5" s="339" t="s">
        <v>43</v>
      </c>
      <c r="AE5" s="340" t="s">
        <v>44</v>
      </c>
      <c r="AF5" s="556" t="str">
        <f>'1. Sažetak'!I20</f>
        <v>I. IZMJENA I DOPUNA 
PLANA 2018.</v>
      </c>
      <c r="AG5" s="335" t="s">
        <v>150</v>
      </c>
      <c r="AH5" s="336" t="s">
        <v>94</v>
      </c>
      <c r="AI5" s="337" t="s">
        <v>152</v>
      </c>
      <c r="AJ5" s="338" t="s">
        <v>95</v>
      </c>
      <c r="AK5" s="339" t="s">
        <v>79</v>
      </c>
      <c r="AL5" s="339" t="s">
        <v>41</v>
      </c>
      <c r="AM5" s="339" t="s">
        <v>154</v>
      </c>
      <c r="AN5" s="339" t="s">
        <v>151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>
      <c r="A6" s="552"/>
      <c r="B6" s="553"/>
      <c r="C6" s="553"/>
      <c r="D6" s="553"/>
      <c r="E6" s="553"/>
      <c r="F6" s="553"/>
      <c r="G6" s="555"/>
      <c r="H6" s="546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46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57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>
      <c r="A7" s="533">
        <v>1</v>
      </c>
      <c r="B7" s="534"/>
      <c r="C7" s="534"/>
      <c r="D7" s="534"/>
      <c r="E7" s="534"/>
      <c r="F7" s="534"/>
      <c r="G7" s="535"/>
      <c r="H7" s="252" t="s">
        <v>155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155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155</v>
      </c>
      <c r="AG7" s="346">
        <v>3</v>
      </c>
      <c r="AH7" s="34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>
      <c r="A8" s="541"/>
      <c r="B8" s="542"/>
      <c r="C8" s="542"/>
      <c r="D8" s="542"/>
      <c r="E8" s="542"/>
      <c r="F8" s="542"/>
      <c r="G8" s="543"/>
      <c r="H8" s="351"/>
      <c r="I8" s="547">
        <f>SUM(I9:K9)</f>
        <v>420000</v>
      </c>
      <c r="J8" s="548">
        <f>SUM(J9:L9)</f>
        <v>4295000</v>
      </c>
      <c r="K8" s="549"/>
      <c r="L8" s="352">
        <f>L9</f>
        <v>3905000</v>
      </c>
      <c r="M8" s="548">
        <f>SUM(M9:S9)</f>
        <v>185300</v>
      </c>
      <c r="N8" s="548"/>
      <c r="O8" s="548"/>
      <c r="P8" s="548"/>
      <c r="Q8" s="548"/>
      <c r="R8" s="548"/>
      <c r="S8" s="549"/>
      <c r="T8" s="351"/>
      <c r="U8" s="547">
        <f>SUM(U9:W9)</f>
        <v>12600</v>
      </c>
      <c r="V8" s="548">
        <f>SUM(V9:X9)</f>
        <v>12600</v>
      </c>
      <c r="W8" s="549"/>
      <c r="X8" s="352">
        <f>X9</f>
        <v>0</v>
      </c>
      <c r="Y8" s="548">
        <f>SUM(Y9:AE9)</f>
        <v>207316</v>
      </c>
      <c r="Z8" s="548"/>
      <c r="AA8" s="548"/>
      <c r="AB8" s="548"/>
      <c r="AC8" s="548"/>
      <c r="AD8" s="548"/>
      <c r="AE8" s="549"/>
      <c r="AF8" s="384"/>
      <c r="AG8" s="547">
        <f>SUM(AG9:AI9)</f>
        <v>432600</v>
      </c>
      <c r="AH8" s="548">
        <f>SUM(AH9:AJ9)</f>
        <v>4307600</v>
      </c>
      <c r="AI8" s="549"/>
      <c r="AJ8" s="352">
        <f>AJ9</f>
        <v>3905000</v>
      </c>
      <c r="AK8" s="548">
        <f>SUM(AK9:AQ9)</f>
        <v>392616</v>
      </c>
      <c r="AL8" s="548"/>
      <c r="AM8" s="548"/>
      <c r="AN8" s="548"/>
      <c r="AO8" s="548"/>
      <c r="AP8" s="548"/>
      <c r="AQ8" s="549"/>
    </row>
    <row r="9" spans="1:45" s="192" customFormat="1" ht="30.75" customHeight="1">
      <c r="A9" s="395"/>
      <c r="B9" s="536" t="str">
        <f>'1. Sažetak'!B6:E6</f>
        <v>OSNOVNA ŠKOLA SVIBOVEC</v>
      </c>
      <c r="C9" s="536"/>
      <c r="D9" s="536"/>
      <c r="E9" s="536"/>
      <c r="F9" s="536"/>
      <c r="G9" s="537"/>
      <c r="H9" s="354">
        <f>SUM(I9:S9)</f>
        <v>4510300</v>
      </c>
      <c r="I9" s="355">
        <f>I13+I34+I41+I46</f>
        <v>30000</v>
      </c>
      <c r="J9" s="356">
        <f t="shared" ref="J9:S9" si="0">J13+J34+J41+J46</f>
        <v>390000</v>
      </c>
      <c r="K9" s="357">
        <f t="shared" si="0"/>
        <v>0</v>
      </c>
      <c r="L9" s="358">
        <f t="shared" si="0"/>
        <v>3905000</v>
      </c>
      <c r="M9" s="359">
        <f t="shared" si="0"/>
        <v>12800</v>
      </c>
      <c r="N9" s="360">
        <f t="shared" si="0"/>
        <v>156500</v>
      </c>
      <c r="O9" s="360">
        <f t="shared" si="0"/>
        <v>0</v>
      </c>
      <c r="P9" s="360">
        <f t="shared" si="0"/>
        <v>10000</v>
      </c>
      <c r="Q9" s="360">
        <f t="shared" si="0"/>
        <v>6000</v>
      </c>
      <c r="R9" s="360">
        <f t="shared" si="0"/>
        <v>0</v>
      </c>
      <c r="S9" s="357">
        <f t="shared" si="0"/>
        <v>0</v>
      </c>
      <c r="T9" s="354">
        <f>SUM(U9:AE9)</f>
        <v>219916</v>
      </c>
      <c r="U9" s="355">
        <f>U13+U34+U41+U46</f>
        <v>0</v>
      </c>
      <c r="V9" s="356">
        <f t="shared" ref="V9:AE9" si="1">V13+V34+V41+V46</f>
        <v>12600</v>
      </c>
      <c r="W9" s="357">
        <f t="shared" si="1"/>
        <v>0</v>
      </c>
      <c r="X9" s="358">
        <f t="shared" si="1"/>
        <v>0</v>
      </c>
      <c r="Y9" s="359">
        <f t="shared" si="1"/>
        <v>14129</v>
      </c>
      <c r="Z9" s="360">
        <f t="shared" si="1"/>
        <v>36864</v>
      </c>
      <c r="AA9" s="360">
        <f t="shared" si="1"/>
        <v>137157</v>
      </c>
      <c r="AB9" s="360">
        <f t="shared" si="1"/>
        <v>7931</v>
      </c>
      <c r="AC9" s="360">
        <f t="shared" si="1"/>
        <v>11235</v>
      </c>
      <c r="AD9" s="360">
        <f t="shared" si="1"/>
        <v>0</v>
      </c>
      <c r="AE9" s="357">
        <f t="shared" si="1"/>
        <v>0</v>
      </c>
      <c r="AF9" s="354">
        <f>SUM(AG9:AQ9)</f>
        <v>4730216</v>
      </c>
      <c r="AG9" s="355">
        <f>AG13+AG34+AG41+AG46</f>
        <v>30000</v>
      </c>
      <c r="AH9" s="356">
        <f t="shared" ref="AH9:AQ9" si="2">AH13+AH34+AH41+AH46</f>
        <v>402600</v>
      </c>
      <c r="AI9" s="357">
        <f t="shared" si="2"/>
        <v>0</v>
      </c>
      <c r="AJ9" s="358">
        <f t="shared" si="2"/>
        <v>3905000</v>
      </c>
      <c r="AK9" s="359">
        <f t="shared" si="2"/>
        <v>26929</v>
      </c>
      <c r="AL9" s="360">
        <f t="shared" si="2"/>
        <v>193364</v>
      </c>
      <c r="AM9" s="360">
        <f t="shared" si="2"/>
        <v>137157</v>
      </c>
      <c r="AN9" s="360">
        <f t="shared" si="2"/>
        <v>17931</v>
      </c>
      <c r="AO9" s="360">
        <f t="shared" si="2"/>
        <v>17235</v>
      </c>
      <c r="AP9" s="360">
        <f t="shared" si="2"/>
        <v>0</v>
      </c>
      <c r="AQ9" s="357">
        <f t="shared" si="2"/>
        <v>0</v>
      </c>
    </row>
    <row r="10" spans="1:45" s="193" customFormat="1" ht="15">
      <c r="A10" s="538" t="s">
        <v>82</v>
      </c>
      <c r="B10" s="539"/>
      <c r="C10" s="539"/>
      <c r="D10" s="539"/>
      <c r="E10" s="539"/>
      <c r="F10" s="539"/>
      <c r="G10" s="540"/>
      <c r="H10" s="351" t="str">
        <f>IF('2. Plan prihoda i primitaka'!H9-'3. Plan rashoda i izdataka'!H12=0,"","Prihodi i rashodi nisu usklađeni s izvorima financiranja")</f>
        <v/>
      </c>
      <c r="I10" s="361" t="str">
        <f>IF('2. Plan prihoda i primitaka'!I9-'3. Plan rashoda i izdataka'!I12=0,"","Prihodi i rashodi nisu usklađeni s izvorima financiranja")</f>
        <v/>
      </c>
      <c r="J10" s="362" t="str">
        <f>IF('2. Plan prihoda i primitaka'!J9-'3. Plan rashoda i izdataka'!J12=0,"","Prihodi i rashodi nisu usklađeni s izvorima financiranja")</f>
        <v/>
      </c>
      <c r="K10" s="363" t="str">
        <f>IF('2. Plan prihoda i primitaka'!K9-'3. Plan rashoda i izdataka'!K12=0,"","Prihodi i rashodi nisu usklađeni s izvorima financiranja")</f>
        <v/>
      </c>
      <c r="L10" s="364" t="str">
        <f>IF('2. Plan prihoda i primitaka'!L9-'3. Plan rashoda i izdataka'!L12=0,"","Prihodi i rashodi nisu usklađeni s izvorima financiranja")</f>
        <v/>
      </c>
      <c r="M10" s="361" t="str">
        <f>IF('2. Plan prihoda i primitaka'!M9-'3. Plan rashoda i izdataka'!M12=0,"","Prihodi i rashodi nisu usklađeni s izvorima financiranja")</f>
        <v/>
      </c>
      <c r="N10" s="365" t="str">
        <f>IF('2. Plan prihoda i primitaka'!N9-'3. Plan rashoda i izdataka'!N12=0,"","Prihodi i rashodi nisu usklađeni s izvorima financiranja")</f>
        <v/>
      </c>
      <c r="O10" s="365" t="str">
        <f>IF('2. Plan prihoda i primitaka'!O9-'3. Plan rashoda i izdataka'!O12=0,"","Prihodi i rashodi nisu usklađeni s izvorima financiranja")</f>
        <v/>
      </c>
      <c r="P10" s="365" t="str">
        <f>IF('2. Plan prihoda i primitaka'!P9-'3. Plan rashoda i izdataka'!P12=0,"","Prihodi i rashodi nisu usklađeni s izvorima financiranja")</f>
        <v/>
      </c>
      <c r="Q10" s="365" t="str">
        <f>IF('2. Plan prihoda i primitaka'!Q9-'3. Plan rashoda i izdataka'!Q12=0,"","Prihodi i rashodi nisu usklađeni s izvorima financiranja")</f>
        <v/>
      </c>
      <c r="R10" s="365" t="str">
        <f>IF('2. Plan prihoda i primitaka'!R9-'3. Plan rashoda i izdataka'!R12=0,"","Prihodi i rashodi nisu usklađeni s izvorima financiranja")</f>
        <v/>
      </c>
      <c r="S10" s="363" t="str">
        <f>IF('2. Plan prihoda i primitaka'!S9-'3. Plan rashoda i izdataka'!S12=0,"","Prihodi i rashodi nisu usklađeni s izvorima financiranja")</f>
        <v/>
      </c>
      <c r="T10" s="351" t="str">
        <f>IF('2. Plan prihoda i primitaka'!T9-'3. Plan rashoda i izdataka'!T12=0,"","Prihodi i rashodi nisu usklađeni s izvorima financiranja")</f>
        <v/>
      </c>
      <c r="U10" s="362" t="str">
        <f>IF('2. Plan prihoda i primitaka'!U9-'3. Plan rashoda i izdataka'!U12=0,"","Prihodi i rashodi nisu usklađeni s izvorima financiranja")</f>
        <v/>
      </c>
      <c r="V10" s="362" t="str">
        <f>IF('2. Plan prihoda i primitaka'!V9-'3. Plan rashoda i izdataka'!V12=0,"","Prihodi i rashodi nisu usklađeni s izvorima financiranja")</f>
        <v/>
      </c>
      <c r="W10" s="363" t="str">
        <f>IF('2. Plan prihoda i primitaka'!W9-'3. Plan rashoda i izdataka'!W12=0,"","Prihodi i rashodi nisu usklađeni s izvorima financiranja")</f>
        <v/>
      </c>
      <c r="X10" s="364" t="str">
        <f>IF('2. Plan prihoda i primitaka'!X9-'3. Plan rashoda i izdataka'!X12=0,"","Prihodi i rashodi nisu usklađeni s izvorima financiranja")</f>
        <v/>
      </c>
      <c r="Y10" s="361" t="str">
        <f>IF('2. Plan prihoda i primitaka'!Y9-'3. Plan rashoda i izdataka'!Y12=0,"","Prihodi i rashodi nisu usklađeni s izvorima financiranja")</f>
        <v/>
      </c>
      <c r="Z10" s="365" t="str">
        <f>IF('2. Plan prihoda i primitaka'!Z9-'3. Plan rashoda i izdataka'!Z12=0,"","Prihodi i rashodi nisu usklađeni s izvorima financiranja")</f>
        <v/>
      </c>
      <c r="AA10" s="365" t="str">
        <f>IF('2. Plan prihoda i primitaka'!AA9-'3. Plan rashoda i izdataka'!AA12=0,"","Prihodi i rashodi nisu usklađeni s izvorima financiranja")</f>
        <v/>
      </c>
      <c r="AB10" s="365" t="str">
        <f>IF('2. Plan prihoda i primitaka'!AB9-'3. Plan rashoda i izdataka'!AB12=0,"","Prihodi i rashodi nisu usklađeni s izvorima financiranja")</f>
        <v/>
      </c>
      <c r="AC10" s="365" t="str">
        <f>IF('2. Plan prihoda i primitaka'!AC9-'3. Plan rashoda i izdataka'!AC12=0,"","Prihodi i rashodi nisu usklađeni s izvorima financiranja")</f>
        <v/>
      </c>
      <c r="AD10" s="365" t="str">
        <f>IF('2. Plan prihoda i primitaka'!AD9-'3. Plan rashoda i izdataka'!AD12=0,"","Prihodi i rashodi nisu usklađeni s izvorima financiranja")</f>
        <v/>
      </c>
      <c r="AE10" s="363" t="str">
        <f>IF('2. Plan prihoda i primitaka'!AE9-'3. Plan rashoda i izdataka'!AE12=0,"","Prihodi i rashodi nisu usklađeni s izvorima financiranja")</f>
        <v/>
      </c>
      <c r="AF10" s="351" t="str">
        <f>IF('2. Plan prihoda i primitaka'!AF9-'3. Plan rashoda i izdataka'!AF12=0,"","Prihodi i rashodi nisu usklađeni s izvorima financiranja")</f>
        <v/>
      </c>
      <c r="AG10" s="366" t="str">
        <f>IF('2. Plan prihoda i primitaka'!AG9-'3. Plan rashoda i izdataka'!AG12=0,"","Prihodi i rashodi nisu usklađeni s izvorima financiranja")</f>
        <v/>
      </c>
      <c r="AH10" s="362" t="str">
        <f>IF('2. Plan prihoda i primitaka'!AH9-'3. Plan rashoda i izdataka'!AH12=0,"","Prihodi i rashodi nisu usklađeni s izvorima financiranja")</f>
        <v/>
      </c>
      <c r="AI10" s="363" t="str">
        <f>IF('2. Plan prihoda i primitaka'!AI9-'3. Plan rashoda i izdataka'!AI12=0,"","Prihodi i rashodi nisu usklađeni s izvorima financiranja")</f>
        <v/>
      </c>
      <c r="AJ10" s="364" t="str">
        <f>IF('2. Plan prihoda i primitaka'!AJ9-'3. Plan rashoda i izdataka'!AJ12=0,"","Prihodi i rashodi nisu usklađeni s izvorima financiranja")</f>
        <v/>
      </c>
      <c r="AK10" s="361" t="str">
        <f>IF('2. Plan prihoda i primitaka'!AK9-'3. Plan rashoda i izdataka'!AK12=0,"","Prihodi i rashodi nisu usklađeni s izvorima financiranja")</f>
        <v/>
      </c>
      <c r="AL10" s="365" t="str">
        <f>IF('2. Plan prihoda i primitaka'!AL9-'3. Plan rashoda i izdataka'!AL12=0,"","Prihodi i rashodi nisu usklađeni s izvorima financiranja")</f>
        <v/>
      </c>
      <c r="AM10" s="365" t="str">
        <f>IF('2. Plan prihoda i primitaka'!AM9-'3. Plan rashoda i izdataka'!AM12=0,"","Prihodi i rashodi nisu usklađeni s izvorima financiranja")</f>
        <v/>
      </c>
      <c r="AN10" s="365" t="str">
        <f>IF('2. Plan prihoda i primitaka'!AN9-'3. Plan rashoda i izdataka'!AN12=0,"","Prihodi i rashodi nisu usklađeni s izvorima financiranja")</f>
        <v/>
      </c>
      <c r="AO10" s="365" t="str">
        <f>IF('2. Plan prihoda i primitaka'!AO9-'3. Plan rashoda i izdataka'!AO12=0,"","Prihodi i rashodi nisu usklađeni s izvorima financiranja")</f>
        <v/>
      </c>
      <c r="AP10" s="365" t="str">
        <f>IF('2. Plan prihoda i primitaka'!AP9-'3. Plan rashoda i izdataka'!AP12=0,"","Prihodi i rashodi nisu usklađeni s izvorima financiranja")</f>
        <v/>
      </c>
      <c r="AQ10" s="363" t="str">
        <f>IF('2. Plan prihoda i primitaka'!AQ9-'3. Plan rashoda i izdataka'!AQ12=0,"","Prihodi i rashodi nisu usklađeni s izvorima financiranja")</f>
        <v/>
      </c>
    </row>
    <row r="11" spans="1:45" s="191" customFormat="1" ht="13.5" customHeight="1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385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385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>
      <c r="A12" s="528" t="s">
        <v>73</v>
      </c>
      <c r="B12" s="529"/>
      <c r="C12" s="529"/>
      <c r="D12" s="529"/>
      <c r="E12" s="529"/>
      <c r="F12" s="529"/>
      <c r="G12" s="529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86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86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>
      <c r="A13" s="430">
        <v>6</v>
      </c>
      <c r="B13" s="210"/>
      <c r="C13" s="210"/>
      <c r="D13" s="522" t="s">
        <v>48</v>
      </c>
      <c r="E13" s="522"/>
      <c r="F13" s="522"/>
      <c r="G13" s="523"/>
      <c r="H13" s="239">
        <f t="shared" ref="H13:H38" si="3">SUM(I13:S13)</f>
        <v>4510300</v>
      </c>
      <c r="I13" s="318">
        <f>I14+I21+I24+I26+I29+I31</f>
        <v>30000</v>
      </c>
      <c r="J13" s="265">
        <f t="shared" ref="J13:S13" si="4">J14+J21+J24+J26+J29+J31</f>
        <v>390000</v>
      </c>
      <c r="K13" s="241">
        <f t="shared" si="4"/>
        <v>0</v>
      </c>
      <c r="L13" s="371">
        <f t="shared" si="4"/>
        <v>3905000</v>
      </c>
      <c r="M13" s="242">
        <f t="shared" si="4"/>
        <v>12800</v>
      </c>
      <c r="N13" s="243">
        <f t="shared" si="4"/>
        <v>156500</v>
      </c>
      <c r="O13" s="243">
        <f t="shared" si="4"/>
        <v>0</v>
      </c>
      <c r="P13" s="243">
        <f t="shared" si="4"/>
        <v>10000</v>
      </c>
      <c r="Q13" s="243">
        <f t="shared" si="4"/>
        <v>6000</v>
      </c>
      <c r="R13" s="243">
        <f t="shared" si="4"/>
        <v>0</v>
      </c>
      <c r="S13" s="241">
        <f t="shared" si="4"/>
        <v>0</v>
      </c>
      <c r="T13" s="239">
        <f>SUM(U13:AE13)</f>
        <v>161200</v>
      </c>
      <c r="U13" s="318">
        <f>U14+U21+U24+U26+U29+U31</f>
        <v>0</v>
      </c>
      <c r="V13" s="265">
        <f t="shared" ref="V13:AE13" si="5">V14+V21+V24+V26+V29+V31</f>
        <v>12600</v>
      </c>
      <c r="W13" s="241">
        <f t="shared" si="5"/>
        <v>0</v>
      </c>
      <c r="X13" s="371">
        <f t="shared" si="5"/>
        <v>0</v>
      </c>
      <c r="Y13" s="242">
        <f t="shared" si="5"/>
        <v>0</v>
      </c>
      <c r="Z13" s="243">
        <f t="shared" si="5"/>
        <v>0</v>
      </c>
      <c r="AA13" s="243">
        <f t="shared" si="5"/>
        <v>140500</v>
      </c>
      <c r="AB13" s="243">
        <f t="shared" si="5"/>
        <v>6500</v>
      </c>
      <c r="AC13" s="243">
        <f t="shared" si="5"/>
        <v>1600</v>
      </c>
      <c r="AD13" s="243">
        <f t="shared" si="5"/>
        <v>0</v>
      </c>
      <c r="AE13" s="241">
        <f t="shared" si="5"/>
        <v>0</v>
      </c>
      <c r="AF13" s="239">
        <f>SUM(AG13:AQ13)</f>
        <v>4671500</v>
      </c>
      <c r="AG13" s="318">
        <f>AG14+AG21+AG24+AG26+AG29+AG31</f>
        <v>30000</v>
      </c>
      <c r="AH13" s="265">
        <f t="shared" ref="AH13" si="6">AH14+AH21+AH24+AH26+AH29+AH31</f>
        <v>402600</v>
      </c>
      <c r="AI13" s="241">
        <f t="shared" ref="AI13" si="7">AI14+AI21+AI24+AI26+AI29+AI31</f>
        <v>0</v>
      </c>
      <c r="AJ13" s="371">
        <f t="shared" ref="AJ13" si="8">AJ14+AJ21+AJ24+AJ26+AJ29+AJ31</f>
        <v>3905000</v>
      </c>
      <c r="AK13" s="242">
        <f t="shared" ref="AK13" si="9">AK14+AK21+AK24+AK26+AK29+AK31</f>
        <v>12800</v>
      </c>
      <c r="AL13" s="243">
        <f t="shared" ref="AL13" si="10">AL14+AL21+AL24+AL26+AL29+AL31</f>
        <v>156500</v>
      </c>
      <c r="AM13" s="243">
        <f t="shared" ref="AM13" si="11">AM14+AM21+AM24+AM26+AM29+AM31</f>
        <v>140500</v>
      </c>
      <c r="AN13" s="243">
        <f t="shared" ref="AN13" si="12">AN14+AN21+AN24+AN26+AN29+AN31</f>
        <v>16500</v>
      </c>
      <c r="AO13" s="243">
        <f t="shared" ref="AO13" si="13">AO14+AO21+AO24+AO26+AO29+AO31</f>
        <v>7600</v>
      </c>
      <c r="AP13" s="243">
        <f t="shared" ref="AP13" si="14">AP14+AP21+AP24+AP26+AP29+AP31</f>
        <v>0</v>
      </c>
      <c r="AQ13" s="241">
        <f t="shared" ref="AQ13" si="15">AQ14+AQ21+AQ24+AQ26+AQ29+AQ31</f>
        <v>0</v>
      </c>
      <c r="AR13" s="245"/>
      <c r="AS13" s="245"/>
    </row>
    <row r="14" spans="1:45" s="192" customFormat="1" ht="28.15" customHeight="1">
      <c r="A14" s="520">
        <v>63</v>
      </c>
      <c r="B14" s="521"/>
      <c r="C14" s="372"/>
      <c r="D14" s="522" t="s">
        <v>49</v>
      </c>
      <c r="E14" s="522"/>
      <c r="F14" s="522"/>
      <c r="G14" s="523"/>
      <c r="H14" s="239">
        <f t="shared" si="3"/>
        <v>3915000</v>
      </c>
      <c r="I14" s="318">
        <f>SUM(I15:I20)</f>
        <v>0</v>
      </c>
      <c r="J14" s="265">
        <f t="shared" ref="J14:S14" si="16">SUM(J15:J20)</f>
        <v>0</v>
      </c>
      <c r="K14" s="241">
        <f t="shared" si="16"/>
        <v>0</v>
      </c>
      <c r="L14" s="306">
        <f t="shared" si="16"/>
        <v>3905000</v>
      </c>
      <c r="M14" s="242">
        <f t="shared" si="16"/>
        <v>0</v>
      </c>
      <c r="N14" s="243">
        <f t="shared" si="16"/>
        <v>0</v>
      </c>
      <c r="O14" s="243">
        <f t="shared" si="16"/>
        <v>0</v>
      </c>
      <c r="P14" s="243">
        <f t="shared" si="16"/>
        <v>10000</v>
      </c>
      <c r="Q14" s="243">
        <f>SUM(Q15:Q20)</f>
        <v>0</v>
      </c>
      <c r="R14" s="243">
        <f t="shared" si="16"/>
        <v>0</v>
      </c>
      <c r="S14" s="241">
        <f t="shared" si="16"/>
        <v>0</v>
      </c>
      <c r="T14" s="239">
        <f>SUM(U14:AE14)</f>
        <v>147000</v>
      </c>
      <c r="U14" s="318">
        <f>'Ad-2. UNOS prihoda'!U14</f>
        <v>0</v>
      </c>
      <c r="V14" s="265">
        <f>'Ad-2. UNOS prihoda'!V14</f>
        <v>0</v>
      </c>
      <c r="W14" s="241">
        <f>'Ad-2. UNOS prihoda'!W14</f>
        <v>0</v>
      </c>
      <c r="X14" s="306">
        <f>'Ad-2. UNOS prihoda'!X14</f>
        <v>0</v>
      </c>
      <c r="Y14" s="242">
        <f>'Ad-2. UNOS prihoda'!Y14</f>
        <v>0</v>
      </c>
      <c r="Z14" s="243">
        <f>'Ad-2. UNOS prihoda'!Z14</f>
        <v>0</v>
      </c>
      <c r="AA14" s="243">
        <f>'Ad-2. UNOS prihoda'!AA14</f>
        <v>140500</v>
      </c>
      <c r="AB14" s="243">
        <f>'Ad-2. UNOS prihoda'!AB14</f>
        <v>6500</v>
      </c>
      <c r="AC14" s="243">
        <f>'Ad-2. UNOS prihoda'!AC14</f>
        <v>0</v>
      </c>
      <c r="AD14" s="243">
        <f>'Ad-2. UNOS prihoda'!AD14</f>
        <v>0</v>
      </c>
      <c r="AE14" s="241">
        <f>'Ad-2. UNOS prihoda'!AE14</f>
        <v>0</v>
      </c>
      <c r="AF14" s="239">
        <f>SUM(AG14:AQ14)</f>
        <v>4062000</v>
      </c>
      <c r="AG14" s="318">
        <f>'Ad-2. UNOS prihoda'!AG14</f>
        <v>0</v>
      </c>
      <c r="AH14" s="265">
        <f>'Ad-2. UNOS prihoda'!AH14</f>
        <v>0</v>
      </c>
      <c r="AI14" s="241">
        <f>'Ad-2. UNOS prihoda'!AI14</f>
        <v>0</v>
      </c>
      <c r="AJ14" s="306">
        <f>'Ad-2. UNOS prihoda'!AJ14</f>
        <v>3905000</v>
      </c>
      <c r="AK14" s="242">
        <f>'Ad-2. UNOS prihoda'!AK14</f>
        <v>0</v>
      </c>
      <c r="AL14" s="243">
        <f>'Ad-2. UNOS prihoda'!AL14</f>
        <v>0</v>
      </c>
      <c r="AM14" s="243">
        <f>'Ad-2. UNOS prihoda'!AM14</f>
        <v>140500</v>
      </c>
      <c r="AN14" s="243">
        <f>'Ad-2. UNOS prihoda'!AN14</f>
        <v>16500</v>
      </c>
      <c r="AO14" s="243">
        <f>'Ad-2. UNOS prihoda'!AO14</f>
        <v>0</v>
      </c>
      <c r="AP14" s="243">
        <f>'Ad-2. UNOS prihoda'!AP14</f>
        <v>0</v>
      </c>
      <c r="AQ14" s="241">
        <f>'Ad-2. UNOS prihoda'!AQ14</f>
        <v>0</v>
      </c>
      <c r="AR14" s="245"/>
      <c r="AS14" s="245"/>
    </row>
    <row r="15" spans="1:45" ht="15" customHeight="1">
      <c r="A15" s="524">
        <v>631</v>
      </c>
      <c r="B15" s="525"/>
      <c r="C15" s="525"/>
      <c r="D15" s="526" t="s">
        <v>50</v>
      </c>
      <c r="E15" s="526"/>
      <c r="F15" s="526"/>
      <c r="G15" s="53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9">
        <f>'Ad-2. UNOS prihoda'!L15</f>
        <v>0</v>
      </c>
      <c r="M15" s="292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9">
        <f>'Ad-2. UNOS prihoda'!X15</f>
        <v>0</v>
      </c>
      <c r="Y15" s="292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9">
        <f>'Ad-2. UNOS prihoda'!AJ15</f>
        <v>0</v>
      </c>
      <c r="AK15" s="292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5"/>
      <c r="AS15" s="245"/>
    </row>
    <row r="16" spans="1:45" ht="30" customHeight="1">
      <c r="A16" s="524">
        <v>632</v>
      </c>
      <c r="B16" s="525"/>
      <c r="C16" s="525"/>
      <c r="D16" s="526" t="s">
        <v>51</v>
      </c>
      <c r="E16" s="526"/>
      <c r="F16" s="526"/>
      <c r="G16" s="53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9">
        <f>'Ad-2. UNOS prihoda'!L18</f>
        <v>0</v>
      </c>
      <c r="M16" s="292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9">
        <f>'Ad-2. UNOS prihoda'!X18</f>
        <v>0</v>
      </c>
      <c r="Y16" s="292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9">
        <f>'Ad-2. UNOS prihoda'!AJ18</f>
        <v>0</v>
      </c>
      <c r="AK16" s="292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5"/>
      <c r="AS16" s="245"/>
    </row>
    <row r="17" spans="1:45" ht="15" customHeight="1">
      <c r="A17" s="524">
        <v>634</v>
      </c>
      <c r="B17" s="525"/>
      <c r="C17" s="525"/>
      <c r="D17" s="526" t="s">
        <v>110</v>
      </c>
      <c r="E17" s="526"/>
      <c r="F17" s="526"/>
      <c r="G17" s="532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4">
        <f>'Ad-2. UNOS prihoda'!K23</f>
        <v>0</v>
      </c>
      <c r="L17" s="329">
        <f>'Ad-2. UNOS prihoda'!L23</f>
        <v>0</v>
      </c>
      <c r="M17" s="292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5000</v>
      </c>
      <c r="U17" s="29">
        <f>'Ad-2. UNOS prihoda'!U23</f>
        <v>0</v>
      </c>
      <c r="V17" s="92">
        <f>'Ad-2. UNOS prihoda'!V23</f>
        <v>0</v>
      </c>
      <c r="W17" s="374">
        <f>'Ad-2. UNOS prihoda'!W23</f>
        <v>0</v>
      </c>
      <c r="X17" s="329">
        <f>'Ad-2. UNOS prihoda'!X23</f>
        <v>0</v>
      </c>
      <c r="Y17" s="292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5000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3">
        <f t="shared" ref="AF17:AF20" si="19">SUM(AG17:AQ17)</f>
        <v>5000</v>
      </c>
      <c r="AG17" s="29">
        <f>'Ad-2. UNOS prihoda'!AG23</f>
        <v>0</v>
      </c>
      <c r="AH17" s="92">
        <f>'Ad-2. UNOS prihoda'!AH23</f>
        <v>0</v>
      </c>
      <c r="AI17" s="374">
        <f>'Ad-2. UNOS prihoda'!AI23</f>
        <v>0</v>
      </c>
      <c r="AJ17" s="329">
        <f>'Ad-2. UNOS prihoda'!AJ23</f>
        <v>0</v>
      </c>
      <c r="AK17" s="292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5000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5"/>
      <c r="AS17" s="245"/>
    </row>
    <row r="18" spans="1:45" ht="29.25" customHeight="1">
      <c r="A18" s="524">
        <v>636</v>
      </c>
      <c r="B18" s="525"/>
      <c r="C18" s="525"/>
      <c r="D18" s="526" t="s">
        <v>62</v>
      </c>
      <c r="E18" s="526"/>
      <c r="F18" s="526"/>
      <c r="G18" s="532"/>
      <c r="H18" s="28">
        <f t="shared" si="3"/>
        <v>3915000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9">
        <f>'Ad-2. UNOS prihoda'!L30</f>
        <v>3905000</v>
      </c>
      <c r="M18" s="292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10000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1500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9">
        <f>'Ad-2. UNOS prihoda'!X30</f>
        <v>0</v>
      </c>
      <c r="Y18" s="292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1500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3">
        <f t="shared" si="19"/>
        <v>3916500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9">
        <f>'Ad-2. UNOS prihoda'!AJ30</f>
        <v>3905000</v>
      </c>
      <c r="AK18" s="292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11500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5"/>
      <c r="AS18" s="245"/>
    </row>
    <row r="19" spans="1:45" ht="29.25" customHeight="1">
      <c r="A19" s="524">
        <v>638</v>
      </c>
      <c r="B19" s="525"/>
      <c r="C19" s="525"/>
      <c r="D19" s="526" t="s">
        <v>158</v>
      </c>
      <c r="E19" s="526"/>
      <c r="F19" s="526"/>
      <c r="G19" s="532"/>
      <c r="H19" s="28">
        <f t="shared" si="3"/>
        <v>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9">
        <f>'Ad-2. UNOS prihoda'!L35</f>
        <v>0</v>
      </c>
      <c r="M19" s="292">
        <f>'Ad-2. UNOS prihoda'!M35</f>
        <v>0</v>
      </c>
      <c r="N19" s="30">
        <f>'Ad-2. UNOS prihoda'!N35</f>
        <v>0</v>
      </c>
      <c r="O19" s="30">
        <f>'Ad-2. UNOS prihoda'!O35</f>
        <v>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3">
        <f t="shared" si="17"/>
        <v>140500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9">
        <f>'Ad-2. UNOS prihoda'!X35</f>
        <v>0</v>
      </c>
      <c r="Y19" s="292">
        <f>'Ad-2. UNOS prihoda'!Y35</f>
        <v>0</v>
      </c>
      <c r="Z19" s="30">
        <f>'Ad-2. UNOS prihoda'!Z35</f>
        <v>0</v>
      </c>
      <c r="AA19" s="30">
        <f>'Ad-2. UNOS prihoda'!AA35</f>
        <v>140500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3">
        <f t="shared" si="19"/>
        <v>140500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9">
        <f>'Ad-2. UNOS prihoda'!AJ35</f>
        <v>0</v>
      </c>
      <c r="AK19" s="292">
        <f>'Ad-2. UNOS prihoda'!AK35</f>
        <v>0</v>
      </c>
      <c r="AL19" s="30">
        <f>'Ad-2. UNOS prihoda'!AL35</f>
        <v>0</v>
      </c>
      <c r="AM19" s="30">
        <f>'Ad-2. UNOS prihoda'!AM35</f>
        <v>140500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5"/>
      <c r="AS19" s="245"/>
    </row>
    <row r="20" spans="1:45" ht="29.25" customHeight="1">
      <c r="A20" s="524">
        <v>639</v>
      </c>
      <c r="B20" s="525"/>
      <c r="C20" s="525"/>
      <c r="D20" s="526" t="s">
        <v>194</v>
      </c>
      <c r="E20" s="526"/>
      <c r="F20" s="526"/>
      <c r="G20" s="532"/>
      <c r="H20" s="28">
        <f t="shared" si="3"/>
        <v>0</v>
      </c>
      <c r="I20" s="29">
        <f>'Ad-2. UNOS prihoda'!I44</f>
        <v>0</v>
      </c>
      <c r="J20" s="92">
        <f>'Ad-2. UNOS prihoda'!J44</f>
        <v>0</v>
      </c>
      <c r="K20" s="31">
        <f>'Ad-2. UNOS prihoda'!K44</f>
        <v>0</v>
      </c>
      <c r="L20" s="329">
        <f>'Ad-2. UNOS prihoda'!L44</f>
        <v>0</v>
      </c>
      <c r="M20" s="292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3">
        <f t="shared" si="17"/>
        <v>0</v>
      </c>
      <c r="U20" s="29">
        <f>'Ad-2. UNOS prihoda'!U44</f>
        <v>0</v>
      </c>
      <c r="V20" s="92">
        <f>'Ad-2. UNOS prihoda'!V44</f>
        <v>0</v>
      </c>
      <c r="W20" s="31">
        <f>'Ad-2. UNOS prihoda'!W44</f>
        <v>0</v>
      </c>
      <c r="X20" s="329">
        <f>'Ad-2. UNOS prihoda'!X44</f>
        <v>0</v>
      </c>
      <c r="Y20" s="292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3">
        <f t="shared" si="19"/>
        <v>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0</v>
      </c>
      <c r="AJ20" s="329">
        <f>'Ad-2. UNOS prihoda'!AJ44</f>
        <v>0</v>
      </c>
      <c r="AK20" s="292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5"/>
      <c r="AS20" s="245"/>
    </row>
    <row r="21" spans="1:45" s="192" customFormat="1" ht="15">
      <c r="A21" s="520">
        <v>64</v>
      </c>
      <c r="B21" s="521"/>
      <c r="C21" s="220"/>
      <c r="D21" s="522" t="s">
        <v>52</v>
      </c>
      <c r="E21" s="522"/>
      <c r="F21" s="522"/>
      <c r="G21" s="523"/>
      <c r="H21" s="239">
        <f t="shared" si="3"/>
        <v>600</v>
      </c>
      <c r="I21" s="318">
        <f>I22+I23</f>
        <v>0</v>
      </c>
      <c r="J21" s="265">
        <f t="shared" ref="J21:S21" si="20">J22+J23</f>
        <v>0</v>
      </c>
      <c r="K21" s="241">
        <f t="shared" si="20"/>
        <v>0</v>
      </c>
      <c r="L21" s="306">
        <f t="shared" si="20"/>
        <v>0</v>
      </c>
      <c r="M21" s="242">
        <f t="shared" si="20"/>
        <v>600</v>
      </c>
      <c r="N21" s="243">
        <f t="shared" si="20"/>
        <v>0</v>
      </c>
      <c r="O21" s="243">
        <f t="shared" si="20"/>
        <v>0</v>
      </c>
      <c r="P21" s="243">
        <f t="shared" si="20"/>
        <v>0</v>
      </c>
      <c r="Q21" s="243">
        <f t="shared" si="20"/>
        <v>0</v>
      </c>
      <c r="R21" s="243">
        <f t="shared" si="20"/>
        <v>0</v>
      </c>
      <c r="S21" s="241">
        <f t="shared" si="20"/>
        <v>0</v>
      </c>
      <c r="T21" s="46">
        <f>SUM(U21:AE21)</f>
        <v>0</v>
      </c>
      <c r="U21" s="318">
        <f>'Ad-2. UNOS prihoda'!U49</f>
        <v>0</v>
      </c>
      <c r="V21" s="265">
        <f>'Ad-2. UNOS prihoda'!V49</f>
        <v>0</v>
      </c>
      <c r="W21" s="241">
        <f>'Ad-2. UNOS prihoda'!W49</f>
        <v>0</v>
      </c>
      <c r="X21" s="306">
        <f>'Ad-2. UNOS prihoda'!X49</f>
        <v>0</v>
      </c>
      <c r="Y21" s="242">
        <f>'Ad-2. UNOS prihoda'!Y49</f>
        <v>0</v>
      </c>
      <c r="Z21" s="243">
        <f>'Ad-2. UNOS prihoda'!Z49</f>
        <v>0</v>
      </c>
      <c r="AA21" s="243">
        <f>'Ad-2. UNOS prihoda'!AA49</f>
        <v>0</v>
      </c>
      <c r="AB21" s="243">
        <f>'Ad-2. UNOS prihoda'!AB49</f>
        <v>0</v>
      </c>
      <c r="AC21" s="243">
        <f>'Ad-2. UNOS prihoda'!AC49</f>
        <v>0</v>
      </c>
      <c r="AD21" s="243">
        <f>'Ad-2. UNOS prihoda'!AD49</f>
        <v>0</v>
      </c>
      <c r="AE21" s="241">
        <f>'Ad-2. UNOS prihoda'!AE49</f>
        <v>0</v>
      </c>
      <c r="AF21" s="46">
        <f>SUM(AG21:AQ21)</f>
        <v>600</v>
      </c>
      <c r="AG21" s="318">
        <f>'Ad-2. UNOS prihoda'!AG49</f>
        <v>0</v>
      </c>
      <c r="AH21" s="265">
        <f>'Ad-2. UNOS prihoda'!AH49</f>
        <v>0</v>
      </c>
      <c r="AI21" s="241">
        <f>'Ad-2. UNOS prihoda'!AI49</f>
        <v>0</v>
      </c>
      <c r="AJ21" s="306">
        <f>'Ad-2. UNOS prihoda'!AJ49</f>
        <v>0</v>
      </c>
      <c r="AK21" s="242">
        <f>'Ad-2. UNOS prihoda'!AK49</f>
        <v>600</v>
      </c>
      <c r="AL21" s="243">
        <f>'Ad-2. UNOS prihoda'!AL49</f>
        <v>0</v>
      </c>
      <c r="AM21" s="243">
        <f>'Ad-2. UNOS prihoda'!AM49</f>
        <v>0</v>
      </c>
      <c r="AN21" s="243">
        <f>'Ad-2. UNOS prihoda'!AN49</f>
        <v>0</v>
      </c>
      <c r="AO21" s="243">
        <f>'Ad-2. UNOS prihoda'!AO49</f>
        <v>0</v>
      </c>
      <c r="AP21" s="243">
        <f>'Ad-2. UNOS prihoda'!AP49</f>
        <v>0</v>
      </c>
      <c r="AQ21" s="241">
        <f>'Ad-2. UNOS prihoda'!AQ49</f>
        <v>0</v>
      </c>
      <c r="AR21" s="245"/>
      <c r="AS21" s="245"/>
    </row>
    <row r="22" spans="1:45" ht="15" customHeight="1">
      <c r="A22" s="524">
        <v>641</v>
      </c>
      <c r="B22" s="525"/>
      <c r="C22" s="525"/>
      <c r="D22" s="526" t="s">
        <v>53</v>
      </c>
      <c r="E22" s="526"/>
      <c r="F22" s="526"/>
      <c r="G22" s="532"/>
      <c r="H22" s="28">
        <f t="shared" si="3"/>
        <v>600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9">
        <f>'Ad-2. UNOS prihoda'!L50</f>
        <v>0</v>
      </c>
      <c r="M22" s="292">
        <f>'Ad-2. UNOS prihoda'!M50</f>
        <v>600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3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9">
        <f>'Ad-2. UNOS prihoda'!X50</f>
        <v>0</v>
      </c>
      <c r="Y22" s="292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3">
        <f t="shared" ref="AF22:AF23" si="21">SUM(AG22:AQ22)</f>
        <v>600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9">
        <f>'Ad-2. UNOS prihoda'!AJ50</f>
        <v>0</v>
      </c>
      <c r="AK22" s="292">
        <f>'Ad-2. UNOS prihoda'!AK50</f>
        <v>600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5"/>
      <c r="AS22" s="245"/>
    </row>
    <row r="23" spans="1:45" ht="15" customHeight="1">
      <c r="A23" s="524">
        <v>642</v>
      </c>
      <c r="B23" s="525"/>
      <c r="C23" s="525"/>
      <c r="D23" s="526" t="s">
        <v>63</v>
      </c>
      <c r="E23" s="526"/>
      <c r="F23" s="526"/>
      <c r="G23" s="53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9">
        <f>'Ad-2. UNOS prihoda'!L57</f>
        <v>0</v>
      </c>
      <c r="M23" s="292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3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9">
        <f>'Ad-2. UNOS prihoda'!X57</f>
        <v>0</v>
      </c>
      <c r="Y23" s="292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3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9">
        <f>'Ad-2. UNOS prihoda'!AJ57</f>
        <v>0</v>
      </c>
      <c r="AK23" s="292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5"/>
      <c r="AS23" s="245"/>
    </row>
    <row r="24" spans="1:45" s="192" customFormat="1" ht="41.25" customHeight="1">
      <c r="A24" s="520">
        <v>65</v>
      </c>
      <c r="B24" s="521"/>
      <c r="C24" s="220"/>
      <c r="D24" s="522" t="s">
        <v>54</v>
      </c>
      <c r="E24" s="522"/>
      <c r="F24" s="522"/>
      <c r="G24" s="523"/>
      <c r="H24" s="239">
        <f t="shared" si="3"/>
        <v>156500</v>
      </c>
      <c r="I24" s="318">
        <f>I25</f>
        <v>0</v>
      </c>
      <c r="J24" s="265">
        <f t="shared" ref="J24:S24" si="22">J25</f>
        <v>0</v>
      </c>
      <c r="K24" s="241">
        <f t="shared" si="22"/>
        <v>0</v>
      </c>
      <c r="L24" s="306">
        <f t="shared" si="22"/>
        <v>0</v>
      </c>
      <c r="M24" s="242">
        <f t="shared" si="22"/>
        <v>0</v>
      </c>
      <c r="N24" s="243">
        <f t="shared" si="22"/>
        <v>156500</v>
      </c>
      <c r="O24" s="243">
        <f t="shared" si="22"/>
        <v>0</v>
      </c>
      <c r="P24" s="243">
        <f t="shared" si="22"/>
        <v>0</v>
      </c>
      <c r="Q24" s="243">
        <f t="shared" si="22"/>
        <v>0</v>
      </c>
      <c r="R24" s="243">
        <f t="shared" si="22"/>
        <v>0</v>
      </c>
      <c r="S24" s="241">
        <f t="shared" si="22"/>
        <v>0</v>
      </c>
      <c r="T24" s="46">
        <f>SUM(U24:AE24)</f>
        <v>0</v>
      </c>
      <c r="U24" s="318">
        <f>'Ad-2. UNOS prihoda'!U60</f>
        <v>0</v>
      </c>
      <c r="V24" s="265">
        <f>'Ad-2. UNOS prihoda'!V60</f>
        <v>0</v>
      </c>
      <c r="W24" s="241">
        <f>'Ad-2. UNOS prihoda'!W60</f>
        <v>0</v>
      </c>
      <c r="X24" s="306">
        <f>'Ad-2. UNOS prihoda'!X60</f>
        <v>0</v>
      </c>
      <c r="Y24" s="242">
        <f>'Ad-2. UNOS prihoda'!Y60</f>
        <v>0</v>
      </c>
      <c r="Z24" s="243">
        <f>'Ad-2. UNOS prihoda'!Z60</f>
        <v>0</v>
      </c>
      <c r="AA24" s="243">
        <f>'Ad-2. UNOS prihoda'!AA60</f>
        <v>0</v>
      </c>
      <c r="AB24" s="243">
        <f>'Ad-2. UNOS prihoda'!AB60</f>
        <v>0</v>
      </c>
      <c r="AC24" s="243">
        <f>'Ad-2. UNOS prihoda'!AC60</f>
        <v>0</v>
      </c>
      <c r="AD24" s="243">
        <f>'Ad-2. UNOS prihoda'!AD60</f>
        <v>0</v>
      </c>
      <c r="AE24" s="241">
        <f>'Ad-2. UNOS prihoda'!AE60</f>
        <v>0</v>
      </c>
      <c r="AF24" s="46">
        <f>SUM(AG24:AQ24)</f>
        <v>156500</v>
      </c>
      <c r="AG24" s="318">
        <f>'Ad-2. UNOS prihoda'!AG60</f>
        <v>0</v>
      </c>
      <c r="AH24" s="265">
        <f>'Ad-2. UNOS prihoda'!AH60</f>
        <v>0</v>
      </c>
      <c r="AI24" s="241">
        <f>'Ad-2. UNOS prihoda'!AI60</f>
        <v>0</v>
      </c>
      <c r="AJ24" s="306">
        <f>'Ad-2. UNOS prihoda'!AJ60</f>
        <v>0</v>
      </c>
      <c r="AK24" s="242">
        <f>'Ad-2. UNOS prihoda'!AK60</f>
        <v>0</v>
      </c>
      <c r="AL24" s="243">
        <f>'Ad-2. UNOS prihoda'!AL60</f>
        <v>156500</v>
      </c>
      <c r="AM24" s="243">
        <f>'Ad-2. UNOS prihoda'!AM60</f>
        <v>0</v>
      </c>
      <c r="AN24" s="243">
        <f>'Ad-2. UNOS prihoda'!AN60</f>
        <v>0</v>
      </c>
      <c r="AO24" s="243">
        <f>'Ad-2. UNOS prihoda'!AO60</f>
        <v>0</v>
      </c>
      <c r="AP24" s="243">
        <f>'Ad-2. UNOS prihoda'!AP60</f>
        <v>0</v>
      </c>
      <c r="AQ24" s="241">
        <f>'Ad-2. UNOS prihoda'!AQ60</f>
        <v>0</v>
      </c>
      <c r="AR24" s="245"/>
      <c r="AS24" s="245"/>
    </row>
    <row r="25" spans="1:45" ht="15.75" customHeight="1">
      <c r="A25" s="524">
        <v>652</v>
      </c>
      <c r="B25" s="525"/>
      <c r="C25" s="525"/>
      <c r="D25" s="526" t="s">
        <v>55</v>
      </c>
      <c r="E25" s="526"/>
      <c r="F25" s="526"/>
      <c r="G25" s="532"/>
      <c r="H25" s="28">
        <f t="shared" si="3"/>
        <v>156500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9">
        <f>'Ad-2. UNOS prihoda'!L61</f>
        <v>0</v>
      </c>
      <c r="M25" s="292">
        <f>'Ad-2. UNOS prihoda'!M61</f>
        <v>0</v>
      </c>
      <c r="N25" s="30">
        <f>'Ad-2. UNOS prihoda'!N61</f>
        <v>156500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3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9">
        <f>'Ad-2. UNOS prihoda'!X61</f>
        <v>0</v>
      </c>
      <c r="Y25" s="292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3">
        <f t="shared" ref="AF25" si="23">SUM(AG25:AQ25)</f>
        <v>156500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9">
        <f>'Ad-2. UNOS prihoda'!AJ61</f>
        <v>0</v>
      </c>
      <c r="AK25" s="292">
        <f>'Ad-2. UNOS prihoda'!AK61</f>
        <v>0</v>
      </c>
      <c r="AL25" s="30">
        <f>'Ad-2. UNOS prihoda'!AL61</f>
        <v>156500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5"/>
      <c r="AS25" s="245"/>
    </row>
    <row r="26" spans="1:45" s="192" customFormat="1" ht="27.75" customHeight="1">
      <c r="A26" s="520">
        <v>66</v>
      </c>
      <c r="B26" s="521"/>
      <c r="C26" s="220"/>
      <c r="D26" s="522" t="s">
        <v>56</v>
      </c>
      <c r="E26" s="522"/>
      <c r="F26" s="522"/>
      <c r="G26" s="523"/>
      <c r="H26" s="239">
        <f t="shared" si="3"/>
        <v>18200</v>
      </c>
      <c r="I26" s="318">
        <f>I27+I28</f>
        <v>0</v>
      </c>
      <c r="J26" s="265">
        <f t="shared" ref="J26:S26" si="24">J27+J28</f>
        <v>0</v>
      </c>
      <c r="K26" s="241">
        <f t="shared" si="24"/>
        <v>0</v>
      </c>
      <c r="L26" s="306">
        <f t="shared" si="24"/>
        <v>0</v>
      </c>
      <c r="M26" s="242">
        <f t="shared" si="24"/>
        <v>12200</v>
      </c>
      <c r="N26" s="243">
        <f t="shared" si="24"/>
        <v>0</v>
      </c>
      <c r="O26" s="243">
        <f t="shared" si="24"/>
        <v>0</v>
      </c>
      <c r="P26" s="243">
        <f t="shared" si="24"/>
        <v>0</v>
      </c>
      <c r="Q26" s="243">
        <f t="shared" si="24"/>
        <v>6000</v>
      </c>
      <c r="R26" s="243">
        <f t="shared" si="24"/>
        <v>0</v>
      </c>
      <c r="S26" s="241">
        <f t="shared" si="24"/>
        <v>0</v>
      </c>
      <c r="T26" s="46">
        <f>SUM(U26:AE26)</f>
        <v>1600</v>
      </c>
      <c r="U26" s="318">
        <f>'Ad-2. UNOS prihoda'!U67</f>
        <v>0</v>
      </c>
      <c r="V26" s="265">
        <f>'Ad-2. UNOS prihoda'!V67</f>
        <v>0</v>
      </c>
      <c r="W26" s="241">
        <f>'Ad-2. UNOS prihoda'!W67</f>
        <v>0</v>
      </c>
      <c r="X26" s="306">
        <f>'Ad-2. UNOS prihoda'!X67</f>
        <v>0</v>
      </c>
      <c r="Y26" s="242">
        <f>'Ad-2. UNOS prihoda'!Y67</f>
        <v>0</v>
      </c>
      <c r="Z26" s="243">
        <f>'Ad-2. UNOS prihoda'!Z67</f>
        <v>0</v>
      </c>
      <c r="AA26" s="243">
        <f>'Ad-2. UNOS prihoda'!AA67</f>
        <v>0</v>
      </c>
      <c r="AB26" s="243">
        <f>'Ad-2. UNOS prihoda'!AB67</f>
        <v>0</v>
      </c>
      <c r="AC26" s="243">
        <f>'Ad-2. UNOS prihoda'!AC67</f>
        <v>1600</v>
      </c>
      <c r="AD26" s="243">
        <f>'Ad-2. UNOS prihoda'!AD67</f>
        <v>0</v>
      </c>
      <c r="AE26" s="241">
        <f>'Ad-2. UNOS prihoda'!AE67</f>
        <v>0</v>
      </c>
      <c r="AF26" s="46">
        <f>SUM(AG26:AQ26)</f>
        <v>19800</v>
      </c>
      <c r="AG26" s="318">
        <f>'Ad-2. UNOS prihoda'!AG67</f>
        <v>0</v>
      </c>
      <c r="AH26" s="265">
        <f>'Ad-2. UNOS prihoda'!AH67</f>
        <v>0</v>
      </c>
      <c r="AI26" s="241">
        <f>'Ad-2. UNOS prihoda'!AI67</f>
        <v>0</v>
      </c>
      <c r="AJ26" s="306">
        <f>'Ad-2. UNOS prihoda'!AJ67</f>
        <v>0</v>
      </c>
      <c r="AK26" s="242">
        <f>'Ad-2. UNOS prihoda'!AK67</f>
        <v>12200</v>
      </c>
      <c r="AL26" s="243">
        <f>'Ad-2. UNOS prihoda'!AL67</f>
        <v>0</v>
      </c>
      <c r="AM26" s="243">
        <f>'Ad-2. UNOS prihoda'!AM67</f>
        <v>0</v>
      </c>
      <c r="AN26" s="243">
        <f>'Ad-2. UNOS prihoda'!AN67</f>
        <v>0</v>
      </c>
      <c r="AO26" s="243">
        <f>'Ad-2. UNOS prihoda'!AO67</f>
        <v>7600</v>
      </c>
      <c r="AP26" s="243">
        <f>'Ad-2. UNOS prihoda'!AP67</f>
        <v>0</v>
      </c>
      <c r="AQ26" s="241">
        <f>'Ad-2. UNOS prihoda'!AQ67</f>
        <v>0</v>
      </c>
      <c r="AR26" s="245"/>
      <c r="AS26" s="245"/>
    </row>
    <row r="27" spans="1:45" ht="30.75" customHeight="1">
      <c r="A27" s="524">
        <v>661</v>
      </c>
      <c r="B27" s="525"/>
      <c r="C27" s="525"/>
      <c r="D27" s="526" t="s">
        <v>57</v>
      </c>
      <c r="E27" s="526"/>
      <c r="F27" s="526"/>
      <c r="G27" s="532"/>
      <c r="H27" s="28">
        <f t="shared" si="3"/>
        <v>12200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9">
        <f>'Ad-2. UNOS prihoda'!L68</f>
        <v>0</v>
      </c>
      <c r="M27" s="292">
        <f>'Ad-2. UNOS prihoda'!M68</f>
        <v>12200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3">
        <f t="shared" si="17"/>
        <v>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9">
        <f>'Ad-2. UNOS prihoda'!X68</f>
        <v>0</v>
      </c>
      <c r="Y27" s="292">
        <f>'Ad-2. UNOS prihoda'!Y68</f>
        <v>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3">
        <f t="shared" ref="AF27:AF28" si="25">SUM(AG27:AQ27)</f>
        <v>12200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9">
        <f>'Ad-2. UNOS prihoda'!AJ68</f>
        <v>0</v>
      </c>
      <c r="AK27" s="292">
        <f>'Ad-2. UNOS prihoda'!AK68</f>
        <v>12200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5"/>
      <c r="AS27" s="245"/>
    </row>
    <row r="28" spans="1:45" ht="29.25" customHeight="1">
      <c r="A28" s="524">
        <v>663</v>
      </c>
      <c r="B28" s="525"/>
      <c r="C28" s="525"/>
      <c r="D28" s="526" t="s">
        <v>58</v>
      </c>
      <c r="E28" s="526"/>
      <c r="F28" s="526"/>
      <c r="G28" s="532"/>
      <c r="H28" s="28">
        <f t="shared" si="3"/>
        <v>6000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9">
        <f>'Ad-2. UNOS prihoda'!L72</f>
        <v>0</v>
      </c>
      <c r="M28" s="292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6000</v>
      </c>
      <c r="R28" s="30">
        <f>'Ad-2. UNOS prihoda'!R72</f>
        <v>0</v>
      </c>
      <c r="S28" s="31">
        <f>'Ad-2. UNOS prihoda'!S72</f>
        <v>0</v>
      </c>
      <c r="T28" s="443">
        <f t="shared" si="17"/>
        <v>1600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9">
        <f>'Ad-2. UNOS prihoda'!X72</f>
        <v>0</v>
      </c>
      <c r="Y28" s="292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1600</v>
      </c>
      <c r="AD28" s="30">
        <f>'Ad-2. UNOS prihoda'!AD72</f>
        <v>0</v>
      </c>
      <c r="AE28" s="31">
        <f>'Ad-2. UNOS prihoda'!AE72</f>
        <v>0</v>
      </c>
      <c r="AF28" s="443">
        <f t="shared" si="25"/>
        <v>7600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9">
        <f>'Ad-2. UNOS prihoda'!AJ72</f>
        <v>0</v>
      </c>
      <c r="AK28" s="292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7600</v>
      </c>
      <c r="AP28" s="30">
        <f>'Ad-2. UNOS prihoda'!AP72</f>
        <v>0</v>
      </c>
      <c r="AQ28" s="31">
        <f>'Ad-2. UNOS prihoda'!AQ72</f>
        <v>0</v>
      </c>
      <c r="AR28" s="245"/>
      <c r="AS28" s="245"/>
    </row>
    <row r="29" spans="1:45" s="192" customFormat="1" ht="28.15" customHeight="1">
      <c r="A29" s="520">
        <v>67</v>
      </c>
      <c r="B29" s="521"/>
      <c r="C29" s="220"/>
      <c r="D29" s="522" t="s">
        <v>59</v>
      </c>
      <c r="E29" s="522"/>
      <c r="F29" s="522"/>
      <c r="G29" s="523"/>
      <c r="H29" s="239">
        <f t="shared" si="3"/>
        <v>420000</v>
      </c>
      <c r="I29" s="318">
        <f>SUM(I30:I30)</f>
        <v>30000</v>
      </c>
      <c r="J29" s="265">
        <f t="shared" ref="J29:S29" si="26">SUM(J30:J30)</f>
        <v>390000</v>
      </c>
      <c r="K29" s="241">
        <f t="shared" si="26"/>
        <v>0</v>
      </c>
      <c r="L29" s="306">
        <f t="shared" si="26"/>
        <v>0</v>
      </c>
      <c r="M29" s="242">
        <f t="shared" si="26"/>
        <v>0</v>
      </c>
      <c r="N29" s="243">
        <f t="shared" si="26"/>
        <v>0</v>
      </c>
      <c r="O29" s="243">
        <f t="shared" si="26"/>
        <v>0</v>
      </c>
      <c r="P29" s="243">
        <f t="shared" si="26"/>
        <v>0</v>
      </c>
      <c r="Q29" s="243">
        <f t="shared" si="26"/>
        <v>0</v>
      </c>
      <c r="R29" s="243">
        <f t="shared" si="26"/>
        <v>0</v>
      </c>
      <c r="S29" s="241">
        <f t="shared" si="26"/>
        <v>0</v>
      </c>
      <c r="T29" s="46">
        <f>SUM(U29:AE29)</f>
        <v>12600</v>
      </c>
      <c r="U29" s="318">
        <f>'Ad-2. UNOS prihoda'!U81</f>
        <v>0</v>
      </c>
      <c r="V29" s="265">
        <f>'Ad-2. UNOS prihoda'!V81</f>
        <v>12600</v>
      </c>
      <c r="W29" s="241">
        <f>'Ad-2. UNOS prihoda'!W81</f>
        <v>0</v>
      </c>
      <c r="X29" s="306">
        <f>'Ad-2. UNOS prihoda'!X81</f>
        <v>0</v>
      </c>
      <c r="Y29" s="242">
        <f>'Ad-2. UNOS prihoda'!Y81</f>
        <v>0</v>
      </c>
      <c r="Z29" s="243">
        <f>'Ad-2. UNOS prihoda'!Z81</f>
        <v>0</v>
      </c>
      <c r="AA29" s="243">
        <f>'Ad-2. UNOS prihoda'!AA81</f>
        <v>0</v>
      </c>
      <c r="AB29" s="243">
        <f>'Ad-2. UNOS prihoda'!AB81</f>
        <v>0</v>
      </c>
      <c r="AC29" s="243">
        <f>'Ad-2. UNOS prihoda'!AC81</f>
        <v>0</v>
      </c>
      <c r="AD29" s="243">
        <f>'Ad-2. UNOS prihoda'!AD81</f>
        <v>0</v>
      </c>
      <c r="AE29" s="241">
        <f>'Ad-2. UNOS prihoda'!AE81</f>
        <v>0</v>
      </c>
      <c r="AF29" s="46">
        <f>SUM(AG29:AQ29)</f>
        <v>432600</v>
      </c>
      <c r="AG29" s="318">
        <f>'Ad-2. UNOS prihoda'!AG81</f>
        <v>30000</v>
      </c>
      <c r="AH29" s="265">
        <f>'Ad-2. UNOS prihoda'!AH81</f>
        <v>402600</v>
      </c>
      <c r="AI29" s="241">
        <f>'Ad-2. UNOS prihoda'!AI81</f>
        <v>0</v>
      </c>
      <c r="AJ29" s="306">
        <f>'Ad-2. UNOS prihoda'!AJ81</f>
        <v>0</v>
      </c>
      <c r="AK29" s="242">
        <f>'Ad-2. UNOS prihoda'!AK81</f>
        <v>0</v>
      </c>
      <c r="AL29" s="243">
        <f>'Ad-2. UNOS prihoda'!AL81</f>
        <v>0</v>
      </c>
      <c r="AM29" s="243">
        <f>'Ad-2. UNOS prihoda'!AM81</f>
        <v>0</v>
      </c>
      <c r="AN29" s="243">
        <f>'Ad-2. UNOS prihoda'!AN81</f>
        <v>0</v>
      </c>
      <c r="AO29" s="243">
        <f>'Ad-2. UNOS prihoda'!AO81</f>
        <v>0</v>
      </c>
      <c r="AP29" s="243">
        <f>'Ad-2. UNOS prihoda'!AP81</f>
        <v>0</v>
      </c>
      <c r="AQ29" s="241">
        <f>'Ad-2. UNOS prihoda'!AQ81</f>
        <v>0</v>
      </c>
      <c r="AR29" s="245"/>
      <c r="AS29" s="245"/>
    </row>
    <row r="30" spans="1:45" ht="27" customHeight="1">
      <c r="A30" s="524">
        <v>671</v>
      </c>
      <c r="B30" s="525"/>
      <c r="C30" s="525"/>
      <c r="D30" s="526" t="s">
        <v>60</v>
      </c>
      <c r="E30" s="526"/>
      <c r="F30" s="526"/>
      <c r="G30" s="532"/>
      <c r="H30" s="28">
        <f t="shared" si="3"/>
        <v>420000</v>
      </c>
      <c r="I30" s="29">
        <f>'Ad-2. UNOS prihoda'!I82</f>
        <v>30000</v>
      </c>
      <c r="J30" s="92">
        <f>'Ad-2. UNOS prihoda'!J82</f>
        <v>390000</v>
      </c>
      <c r="K30" s="31">
        <f>'Ad-2. UNOS prihoda'!K82</f>
        <v>0</v>
      </c>
      <c r="L30" s="329">
        <f>'Ad-2. UNOS prihoda'!L82</f>
        <v>0</v>
      </c>
      <c r="M30" s="292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3">
        <f t="shared" si="17"/>
        <v>12600</v>
      </c>
      <c r="U30" s="29">
        <f>'Ad-2. UNOS prihoda'!U82</f>
        <v>0</v>
      </c>
      <c r="V30" s="92">
        <f>'Ad-2. UNOS prihoda'!V82</f>
        <v>12600</v>
      </c>
      <c r="W30" s="31">
        <f>'Ad-2. UNOS prihoda'!W82</f>
        <v>0</v>
      </c>
      <c r="X30" s="329">
        <f>'Ad-2. UNOS prihoda'!X82</f>
        <v>0</v>
      </c>
      <c r="Y30" s="292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432600</v>
      </c>
      <c r="AG30" s="29">
        <f>'Ad-2. UNOS prihoda'!AG82</f>
        <v>30000</v>
      </c>
      <c r="AH30" s="92">
        <f>'Ad-2. UNOS prihoda'!AH82</f>
        <v>402600</v>
      </c>
      <c r="AI30" s="31">
        <f>'Ad-2. UNOS prihoda'!AI82</f>
        <v>0</v>
      </c>
      <c r="AJ30" s="329">
        <f>'Ad-2. UNOS prihoda'!AJ82</f>
        <v>0</v>
      </c>
      <c r="AK30" s="292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5"/>
      <c r="AS30" s="245"/>
    </row>
    <row r="31" spans="1:45" s="192" customFormat="1" ht="15">
      <c r="A31" s="520">
        <v>68</v>
      </c>
      <c r="B31" s="521"/>
      <c r="C31" s="220"/>
      <c r="D31" s="522" t="s">
        <v>161</v>
      </c>
      <c r="E31" s="522"/>
      <c r="F31" s="522"/>
      <c r="G31" s="523"/>
      <c r="H31" s="239">
        <f t="shared" si="3"/>
        <v>0</v>
      </c>
      <c r="I31" s="318">
        <f>SUM(I32:I33)</f>
        <v>0</v>
      </c>
      <c r="J31" s="265">
        <f t="shared" ref="J31:S31" si="28">SUM(J32:J33)</f>
        <v>0</v>
      </c>
      <c r="K31" s="241">
        <f t="shared" si="28"/>
        <v>0</v>
      </c>
      <c r="L31" s="306">
        <f t="shared" si="28"/>
        <v>0</v>
      </c>
      <c r="M31" s="242">
        <f t="shared" si="28"/>
        <v>0</v>
      </c>
      <c r="N31" s="243">
        <f t="shared" si="28"/>
        <v>0</v>
      </c>
      <c r="O31" s="243">
        <f t="shared" si="28"/>
        <v>0</v>
      </c>
      <c r="P31" s="243">
        <f t="shared" si="28"/>
        <v>0</v>
      </c>
      <c r="Q31" s="243">
        <f t="shared" si="28"/>
        <v>0</v>
      </c>
      <c r="R31" s="243">
        <f t="shared" si="28"/>
        <v>0</v>
      </c>
      <c r="S31" s="241">
        <f t="shared" si="28"/>
        <v>0</v>
      </c>
      <c r="T31" s="239">
        <f>SUM(U31:AE31)</f>
        <v>0</v>
      </c>
      <c r="U31" s="318">
        <f>'Ad-2. UNOS prihoda'!U86</f>
        <v>0</v>
      </c>
      <c r="V31" s="265">
        <f>'Ad-2. UNOS prihoda'!V86</f>
        <v>0</v>
      </c>
      <c r="W31" s="241">
        <f>'Ad-2. UNOS prihoda'!W86</f>
        <v>0</v>
      </c>
      <c r="X31" s="306">
        <f>'Ad-2. UNOS prihoda'!X86</f>
        <v>0</v>
      </c>
      <c r="Y31" s="242">
        <f>'Ad-2. UNOS prihoda'!Y86</f>
        <v>0</v>
      </c>
      <c r="Z31" s="243">
        <f>'Ad-2. UNOS prihoda'!Z86</f>
        <v>0</v>
      </c>
      <c r="AA31" s="243">
        <f>'Ad-2. UNOS prihoda'!AA86</f>
        <v>0</v>
      </c>
      <c r="AB31" s="243">
        <f>'Ad-2. UNOS prihoda'!AB86</f>
        <v>0</v>
      </c>
      <c r="AC31" s="243">
        <f>'Ad-2. UNOS prihoda'!AC86</f>
        <v>0</v>
      </c>
      <c r="AD31" s="243">
        <f>'Ad-2. UNOS prihoda'!AD86</f>
        <v>0</v>
      </c>
      <c r="AE31" s="241">
        <f>'Ad-2. UNOS prihoda'!AE86</f>
        <v>0</v>
      </c>
      <c r="AF31" s="239">
        <f>SUM(AG31:AQ31)</f>
        <v>0</v>
      </c>
      <c r="AG31" s="318">
        <f>'Ad-2. UNOS prihoda'!AG86</f>
        <v>0</v>
      </c>
      <c r="AH31" s="265">
        <f>'Ad-2. UNOS prihoda'!AH86</f>
        <v>0</v>
      </c>
      <c r="AI31" s="241">
        <f>'Ad-2. UNOS prihoda'!AI86</f>
        <v>0</v>
      </c>
      <c r="AJ31" s="306">
        <f>'Ad-2. UNOS prihoda'!AJ86</f>
        <v>0</v>
      </c>
      <c r="AK31" s="242">
        <f>'Ad-2. UNOS prihoda'!AK86</f>
        <v>0</v>
      </c>
      <c r="AL31" s="243">
        <f>'Ad-2. UNOS prihoda'!AL86</f>
        <v>0</v>
      </c>
      <c r="AM31" s="243">
        <f>'Ad-2. UNOS prihoda'!AM86</f>
        <v>0</v>
      </c>
      <c r="AN31" s="243">
        <f>'Ad-2. UNOS prihoda'!AN86</f>
        <v>0</v>
      </c>
      <c r="AO31" s="243">
        <f>'Ad-2. UNOS prihoda'!AO86</f>
        <v>0</v>
      </c>
      <c r="AP31" s="243">
        <f>'Ad-2. UNOS prihoda'!AP86</f>
        <v>0</v>
      </c>
      <c r="AQ31" s="241">
        <f>'Ad-2. UNOS prihoda'!AQ86</f>
        <v>0</v>
      </c>
      <c r="AR31" s="245"/>
      <c r="AS31" s="245"/>
    </row>
    <row r="32" spans="1:45" ht="14.25">
      <c r="A32" s="524">
        <v>681</v>
      </c>
      <c r="B32" s="525"/>
      <c r="C32" s="525"/>
      <c r="D32" s="526" t="s">
        <v>242</v>
      </c>
      <c r="E32" s="526"/>
      <c r="F32" s="526"/>
      <c r="G32" s="53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9">
        <f>'Ad-2. UNOS prihoda'!L87</f>
        <v>0</v>
      </c>
      <c r="M32" s="292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9">
        <f>'Ad-2. UNOS prihoda'!X87</f>
        <v>0</v>
      </c>
      <c r="Y32" s="292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9">
        <f>'Ad-2. UNOS prihoda'!AJ87</f>
        <v>0</v>
      </c>
      <c r="AK32" s="292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5"/>
      <c r="AS32" s="245"/>
    </row>
    <row r="33" spans="1:45" ht="14.25">
      <c r="A33" s="524">
        <v>683</v>
      </c>
      <c r="B33" s="525"/>
      <c r="C33" s="525"/>
      <c r="D33" s="526" t="s">
        <v>162</v>
      </c>
      <c r="E33" s="526"/>
      <c r="F33" s="526"/>
      <c r="G33" s="53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9">
        <f>'Ad-2. UNOS prihoda'!L89</f>
        <v>0</v>
      </c>
      <c r="M33" s="292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9">
        <f>'Ad-2. UNOS prihoda'!X89</f>
        <v>0</v>
      </c>
      <c r="Y33" s="292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9">
        <f>'Ad-2. UNOS prihoda'!AJ89</f>
        <v>0</v>
      </c>
      <c r="AK33" s="292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5"/>
      <c r="AS33" s="245"/>
    </row>
    <row r="34" spans="1:45" s="194" customFormat="1" ht="27.75" customHeight="1">
      <c r="A34" s="430">
        <v>7</v>
      </c>
      <c r="B34" s="210"/>
      <c r="C34" s="210"/>
      <c r="D34" s="522" t="s">
        <v>93</v>
      </c>
      <c r="E34" s="522"/>
      <c r="F34" s="522"/>
      <c r="G34" s="523"/>
      <c r="H34" s="239">
        <f t="shared" si="3"/>
        <v>0</v>
      </c>
      <c r="I34" s="318">
        <f>I35</f>
        <v>0</v>
      </c>
      <c r="J34" s="265">
        <f t="shared" ref="J34:S34" si="32">J35</f>
        <v>0</v>
      </c>
      <c r="K34" s="241">
        <f t="shared" si="32"/>
        <v>0</v>
      </c>
      <c r="L34" s="306">
        <f t="shared" si="32"/>
        <v>0</v>
      </c>
      <c r="M34" s="242">
        <f t="shared" si="32"/>
        <v>0</v>
      </c>
      <c r="N34" s="243">
        <f t="shared" si="32"/>
        <v>0</v>
      </c>
      <c r="O34" s="243">
        <f t="shared" si="32"/>
        <v>0</v>
      </c>
      <c r="P34" s="243">
        <f t="shared" si="32"/>
        <v>0</v>
      </c>
      <c r="Q34" s="243">
        <f t="shared" si="32"/>
        <v>0</v>
      </c>
      <c r="R34" s="243">
        <f t="shared" si="32"/>
        <v>0</v>
      </c>
      <c r="S34" s="241">
        <f t="shared" si="32"/>
        <v>0</v>
      </c>
      <c r="T34" s="239">
        <f>SUM(U34:AE34)</f>
        <v>0</v>
      </c>
      <c r="U34" s="318">
        <f>U35</f>
        <v>0</v>
      </c>
      <c r="V34" s="265">
        <f t="shared" ref="V34:AE34" si="33">V35</f>
        <v>0</v>
      </c>
      <c r="W34" s="241">
        <f t="shared" si="33"/>
        <v>0</v>
      </c>
      <c r="X34" s="306">
        <f t="shared" si="33"/>
        <v>0</v>
      </c>
      <c r="Y34" s="242">
        <f t="shared" si="33"/>
        <v>0</v>
      </c>
      <c r="Z34" s="243">
        <f t="shared" si="33"/>
        <v>0</v>
      </c>
      <c r="AA34" s="243">
        <f t="shared" si="33"/>
        <v>0</v>
      </c>
      <c r="AB34" s="243">
        <f t="shared" si="33"/>
        <v>0</v>
      </c>
      <c r="AC34" s="243">
        <f t="shared" si="33"/>
        <v>0</v>
      </c>
      <c r="AD34" s="243">
        <f t="shared" si="33"/>
        <v>0</v>
      </c>
      <c r="AE34" s="241">
        <f t="shared" si="33"/>
        <v>0</v>
      </c>
      <c r="AF34" s="239">
        <f>SUM(AG34:AQ34)</f>
        <v>0</v>
      </c>
      <c r="AG34" s="318">
        <f>AG35</f>
        <v>0</v>
      </c>
      <c r="AH34" s="265">
        <f t="shared" ref="AH34" si="34">AH35</f>
        <v>0</v>
      </c>
      <c r="AI34" s="241">
        <f t="shared" ref="AI34" si="35">AI35</f>
        <v>0</v>
      </c>
      <c r="AJ34" s="306">
        <f t="shared" ref="AJ34" si="36">AJ35</f>
        <v>0</v>
      </c>
      <c r="AK34" s="242">
        <f t="shared" ref="AK34" si="37">AK35</f>
        <v>0</v>
      </c>
      <c r="AL34" s="243">
        <f t="shared" ref="AL34" si="38">AL35</f>
        <v>0</v>
      </c>
      <c r="AM34" s="243">
        <f t="shared" ref="AM34" si="39">AM35</f>
        <v>0</v>
      </c>
      <c r="AN34" s="243">
        <f t="shared" ref="AN34" si="40">AN35</f>
        <v>0</v>
      </c>
      <c r="AO34" s="243">
        <f t="shared" ref="AO34" si="41">AO35</f>
        <v>0</v>
      </c>
      <c r="AP34" s="243">
        <f t="shared" ref="AP34" si="42">AP35</f>
        <v>0</v>
      </c>
      <c r="AQ34" s="241">
        <f t="shared" ref="AQ34" si="43">AQ35</f>
        <v>0</v>
      </c>
      <c r="AR34" s="245"/>
      <c r="AS34" s="245"/>
    </row>
    <row r="35" spans="1:45" ht="24.75" customHeight="1">
      <c r="A35" s="520">
        <v>72</v>
      </c>
      <c r="B35" s="521"/>
      <c r="C35" s="434"/>
      <c r="D35" s="522" t="s">
        <v>159</v>
      </c>
      <c r="E35" s="522"/>
      <c r="F35" s="522"/>
      <c r="G35" s="522"/>
      <c r="H35" s="239">
        <f t="shared" si="3"/>
        <v>0</v>
      </c>
      <c r="I35" s="318">
        <f>SUM(I36:I38)</f>
        <v>0</v>
      </c>
      <c r="J35" s="265">
        <f t="shared" ref="J35:S35" si="44">SUM(J36:J38)</f>
        <v>0</v>
      </c>
      <c r="K35" s="241">
        <f t="shared" si="44"/>
        <v>0</v>
      </c>
      <c r="L35" s="306">
        <f t="shared" si="44"/>
        <v>0</v>
      </c>
      <c r="M35" s="242">
        <f t="shared" si="44"/>
        <v>0</v>
      </c>
      <c r="N35" s="243">
        <f t="shared" si="44"/>
        <v>0</v>
      </c>
      <c r="O35" s="243">
        <f t="shared" si="44"/>
        <v>0</v>
      </c>
      <c r="P35" s="243">
        <f t="shared" si="44"/>
        <v>0</v>
      </c>
      <c r="Q35" s="243">
        <f t="shared" si="44"/>
        <v>0</v>
      </c>
      <c r="R35" s="243">
        <f t="shared" si="44"/>
        <v>0</v>
      </c>
      <c r="S35" s="244">
        <f t="shared" si="44"/>
        <v>0</v>
      </c>
      <c r="T35" s="239">
        <f>SUM(U35:AE35)</f>
        <v>0</v>
      </c>
      <c r="U35" s="318">
        <f>'Ad-2. UNOS prihoda'!U92</f>
        <v>0</v>
      </c>
      <c r="V35" s="265">
        <f>'Ad-2. UNOS prihoda'!V92</f>
        <v>0</v>
      </c>
      <c r="W35" s="241">
        <f>'Ad-2. UNOS prihoda'!W92</f>
        <v>0</v>
      </c>
      <c r="X35" s="306">
        <f>'Ad-2. UNOS prihoda'!X92</f>
        <v>0</v>
      </c>
      <c r="Y35" s="242">
        <f>'Ad-2. UNOS prihoda'!Y92</f>
        <v>0</v>
      </c>
      <c r="Z35" s="243">
        <f>'Ad-2. UNOS prihoda'!Z92</f>
        <v>0</v>
      </c>
      <c r="AA35" s="243">
        <f>'Ad-2. UNOS prihoda'!AA92</f>
        <v>0</v>
      </c>
      <c r="AB35" s="243">
        <f>'Ad-2. UNOS prihoda'!AB92</f>
        <v>0</v>
      </c>
      <c r="AC35" s="243">
        <f>'Ad-2. UNOS prihoda'!AC92</f>
        <v>0</v>
      </c>
      <c r="AD35" s="243">
        <f>'Ad-2. UNOS prihoda'!AD92</f>
        <v>0</v>
      </c>
      <c r="AE35" s="244">
        <f>'Ad-2. UNOS prihoda'!AE92</f>
        <v>0</v>
      </c>
      <c r="AF35" s="239">
        <f>SUM(AG35:AQ35)</f>
        <v>0</v>
      </c>
      <c r="AG35" s="318">
        <f>'Ad-2. UNOS prihoda'!AG92</f>
        <v>0</v>
      </c>
      <c r="AH35" s="265">
        <f>'Ad-2. UNOS prihoda'!AH92</f>
        <v>0</v>
      </c>
      <c r="AI35" s="241">
        <f>'Ad-2. UNOS prihoda'!AI92</f>
        <v>0</v>
      </c>
      <c r="AJ35" s="306">
        <f>'Ad-2. UNOS prihoda'!AJ92</f>
        <v>0</v>
      </c>
      <c r="AK35" s="242">
        <f>'Ad-2. UNOS prihoda'!AK92</f>
        <v>0</v>
      </c>
      <c r="AL35" s="243">
        <f>'Ad-2. UNOS prihoda'!AL92</f>
        <v>0</v>
      </c>
      <c r="AM35" s="243">
        <f>'Ad-2. UNOS prihoda'!AM92</f>
        <v>0</v>
      </c>
      <c r="AN35" s="243">
        <f>'Ad-2. UNOS prihoda'!AN92</f>
        <v>0</v>
      </c>
      <c r="AO35" s="243">
        <f>'Ad-2. UNOS prihoda'!AO92</f>
        <v>0</v>
      </c>
      <c r="AP35" s="243">
        <f>'Ad-2. UNOS prihoda'!AP92</f>
        <v>0</v>
      </c>
      <c r="AQ35" s="244">
        <f>'Ad-2. UNOS prihoda'!AQ92</f>
        <v>0</v>
      </c>
      <c r="AR35" s="245"/>
      <c r="AS35" s="245"/>
    </row>
    <row r="36" spans="1:45" ht="15">
      <c r="A36" s="524">
        <v>721</v>
      </c>
      <c r="B36" s="527"/>
      <c r="C36" s="527"/>
      <c r="D36" s="526" t="s">
        <v>92</v>
      </c>
      <c r="E36" s="526"/>
      <c r="F36" s="526"/>
      <c r="G36" s="526"/>
      <c r="H36" s="28">
        <f t="shared" si="3"/>
        <v>0</v>
      </c>
      <c r="I36" s="318">
        <f>'Ad-2. UNOS prihoda'!I93</f>
        <v>0</v>
      </c>
      <c r="J36" s="265">
        <f>'Ad-2. UNOS prihoda'!J93</f>
        <v>0</v>
      </c>
      <c r="K36" s="241">
        <f>'Ad-2. UNOS prihoda'!K93</f>
        <v>0</v>
      </c>
      <c r="L36" s="306">
        <f>'Ad-2. UNOS prihoda'!L93</f>
        <v>0</v>
      </c>
      <c r="M36" s="242">
        <f>'Ad-2. UNOS prihoda'!M93</f>
        <v>0</v>
      </c>
      <c r="N36" s="243">
        <f>'Ad-2. UNOS prihoda'!N93</f>
        <v>0</v>
      </c>
      <c r="O36" s="243">
        <f>'Ad-2. UNOS prihoda'!O93</f>
        <v>0</v>
      </c>
      <c r="P36" s="243">
        <f>'Ad-2. UNOS prihoda'!P93</f>
        <v>0</v>
      </c>
      <c r="Q36" s="243">
        <f>'Ad-2. UNOS prihoda'!Q93</f>
        <v>0</v>
      </c>
      <c r="R36" s="243">
        <f>'Ad-2. UNOS prihoda'!R93</f>
        <v>0</v>
      </c>
      <c r="S36" s="244">
        <f>'Ad-2. UNOS prihoda'!S93</f>
        <v>0</v>
      </c>
      <c r="T36" s="28">
        <f>SUM(U36:AE36)</f>
        <v>0</v>
      </c>
      <c r="U36" s="318">
        <f>'Ad-2. UNOS prihoda'!U93</f>
        <v>0</v>
      </c>
      <c r="V36" s="265">
        <f>'Ad-2. UNOS prihoda'!V93</f>
        <v>0</v>
      </c>
      <c r="W36" s="241">
        <f>'Ad-2. UNOS prihoda'!W93</f>
        <v>0</v>
      </c>
      <c r="X36" s="306">
        <f>'Ad-2. UNOS prihoda'!X93</f>
        <v>0</v>
      </c>
      <c r="Y36" s="242">
        <f>'Ad-2. UNOS prihoda'!Y93</f>
        <v>0</v>
      </c>
      <c r="Z36" s="243">
        <f>'Ad-2. UNOS prihoda'!Z93</f>
        <v>0</v>
      </c>
      <c r="AA36" s="243">
        <f>'Ad-2. UNOS prihoda'!AA93</f>
        <v>0</v>
      </c>
      <c r="AB36" s="243">
        <f>'Ad-2. UNOS prihoda'!AB93</f>
        <v>0</v>
      </c>
      <c r="AC36" s="243">
        <f>'Ad-2. UNOS prihoda'!AC93</f>
        <v>0</v>
      </c>
      <c r="AD36" s="243">
        <f>'Ad-2. UNOS prihoda'!AD93</f>
        <v>0</v>
      </c>
      <c r="AE36" s="244">
        <f>'Ad-2. UNOS prihoda'!AE93</f>
        <v>0</v>
      </c>
      <c r="AF36" s="28">
        <f>SUM(AG36:AQ36)</f>
        <v>0</v>
      </c>
      <c r="AG36" s="318">
        <f>'Ad-2. UNOS prihoda'!AG93</f>
        <v>0</v>
      </c>
      <c r="AH36" s="265">
        <f>'Ad-2. UNOS prihoda'!AH93</f>
        <v>0</v>
      </c>
      <c r="AI36" s="241">
        <f>'Ad-2. UNOS prihoda'!AI93</f>
        <v>0</v>
      </c>
      <c r="AJ36" s="306">
        <f>'Ad-2. UNOS prihoda'!AJ93</f>
        <v>0</v>
      </c>
      <c r="AK36" s="242">
        <f>'Ad-2. UNOS prihoda'!AK93</f>
        <v>0</v>
      </c>
      <c r="AL36" s="243">
        <f>'Ad-2. UNOS prihoda'!AL93</f>
        <v>0</v>
      </c>
      <c r="AM36" s="243">
        <f>'Ad-2. UNOS prihoda'!AM93</f>
        <v>0</v>
      </c>
      <c r="AN36" s="243">
        <f>'Ad-2. UNOS prihoda'!AN93</f>
        <v>0</v>
      </c>
      <c r="AO36" s="243">
        <f>'Ad-2. UNOS prihoda'!AO93</f>
        <v>0</v>
      </c>
      <c r="AP36" s="243">
        <f>'Ad-2. UNOS prihoda'!AP93</f>
        <v>0</v>
      </c>
      <c r="AQ36" s="244">
        <f>'Ad-2. UNOS prihoda'!AQ93</f>
        <v>0</v>
      </c>
      <c r="AR36" s="245"/>
      <c r="AS36" s="245"/>
    </row>
    <row r="37" spans="1:45" ht="15">
      <c r="A37" s="433"/>
      <c r="B37" s="436"/>
      <c r="C37" s="436">
        <v>722</v>
      </c>
      <c r="D37" s="526" t="s">
        <v>246</v>
      </c>
      <c r="E37" s="526"/>
      <c r="F37" s="526"/>
      <c r="G37" s="532"/>
      <c r="H37" s="28">
        <f t="shared" si="3"/>
        <v>0</v>
      </c>
      <c r="I37" s="318">
        <f>'Ad-2. UNOS prihoda'!I95</f>
        <v>0</v>
      </c>
      <c r="J37" s="265">
        <f>'Ad-2. UNOS prihoda'!J95</f>
        <v>0</v>
      </c>
      <c r="K37" s="241">
        <f>'Ad-2. UNOS prihoda'!K95</f>
        <v>0</v>
      </c>
      <c r="L37" s="306">
        <f>'Ad-2. UNOS prihoda'!L95</f>
        <v>0</v>
      </c>
      <c r="M37" s="242">
        <f>'Ad-2. UNOS prihoda'!M95</f>
        <v>0</v>
      </c>
      <c r="N37" s="243">
        <f>'Ad-2. UNOS prihoda'!N95</f>
        <v>0</v>
      </c>
      <c r="O37" s="243">
        <f>'Ad-2. UNOS prihoda'!O95</f>
        <v>0</v>
      </c>
      <c r="P37" s="243">
        <f>'Ad-2. UNOS prihoda'!P95</f>
        <v>0</v>
      </c>
      <c r="Q37" s="243">
        <f>'Ad-2. UNOS prihoda'!Q95</f>
        <v>0</v>
      </c>
      <c r="R37" s="243">
        <f>'Ad-2. UNOS prihoda'!R95</f>
        <v>0</v>
      </c>
      <c r="S37" s="244">
        <f>'Ad-2. UNOS prihoda'!S95</f>
        <v>0</v>
      </c>
      <c r="T37" s="28">
        <f>SUM(U37:AE37)</f>
        <v>0</v>
      </c>
      <c r="U37" s="318">
        <f>'Ad-2. UNOS prihoda'!U95</f>
        <v>0</v>
      </c>
      <c r="V37" s="265">
        <f>'Ad-2. UNOS prihoda'!V95</f>
        <v>0</v>
      </c>
      <c r="W37" s="241">
        <f>'Ad-2. UNOS prihoda'!W95</f>
        <v>0</v>
      </c>
      <c r="X37" s="306">
        <f>'Ad-2. UNOS prihoda'!X95</f>
        <v>0</v>
      </c>
      <c r="Y37" s="242">
        <f>'Ad-2. UNOS prihoda'!Y95</f>
        <v>0</v>
      </c>
      <c r="Z37" s="243">
        <f>'Ad-2. UNOS prihoda'!Z95</f>
        <v>0</v>
      </c>
      <c r="AA37" s="243">
        <f>'Ad-2. UNOS prihoda'!AA95</f>
        <v>0</v>
      </c>
      <c r="AB37" s="243">
        <f>'Ad-2. UNOS prihoda'!AB95</f>
        <v>0</v>
      </c>
      <c r="AC37" s="243">
        <f>'Ad-2. UNOS prihoda'!AC95</f>
        <v>0</v>
      </c>
      <c r="AD37" s="243">
        <f>'Ad-2. UNOS prihoda'!AD95</f>
        <v>0</v>
      </c>
      <c r="AE37" s="244">
        <f>'Ad-2. UNOS prihoda'!AE95</f>
        <v>0</v>
      </c>
      <c r="AF37" s="28">
        <f>SUM(AG37:AQ37)</f>
        <v>0</v>
      </c>
      <c r="AG37" s="318">
        <f>'Ad-2. UNOS prihoda'!AG95</f>
        <v>0</v>
      </c>
      <c r="AH37" s="265">
        <f>'Ad-2. UNOS prihoda'!AH95</f>
        <v>0</v>
      </c>
      <c r="AI37" s="241">
        <f>'Ad-2. UNOS prihoda'!AI95</f>
        <v>0</v>
      </c>
      <c r="AJ37" s="306">
        <f>'Ad-2. UNOS prihoda'!AJ95</f>
        <v>0</v>
      </c>
      <c r="AK37" s="242">
        <f>'Ad-2. UNOS prihoda'!AK95</f>
        <v>0</v>
      </c>
      <c r="AL37" s="243">
        <f>'Ad-2. UNOS prihoda'!AL95</f>
        <v>0</v>
      </c>
      <c r="AM37" s="243">
        <f>'Ad-2. UNOS prihoda'!AM95</f>
        <v>0</v>
      </c>
      <c r="AN37" s="243">
        <f>'Ad-2. UNOS prihoda'!AN95</f>
        <v>0</v>
      </c>
      <c r="AO37" s="243">
        <f>'Ad-2. UNOS prihoda'!AO95</f>
        <v>0</v>
      </c>
      <c r="AP37" s="243">
        <f>'Ad-2. UNOS prihoda'!AP95</f>
        <v>0</v>
      </c>
      <c r="AQ37" s="244">
        <f>'Ad-2. UNOS prihoda'!AQ95</f>
        <v>0</v>
      </c>
      <c r="AR37" s="245"/>
      <c r="AS37" s="245"/>
    </row>
    <row r="38" spans="1:45" ht="18" customHeight="1">
      <c r="A38" s="524">
        <v>723</v>
      </c>
      <c r="B38" s="527"/>
      <c r="C38" s="527"/>
      <c r="D38" s="526" t="s">
        <v>160</v>
      </c>
      <c r="E38" s="526"/>
      <c r="F38" s="526"/>
      <c r="G38" s="526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9">
        <f>'Ad-2. UNOS prihoda'!L99</f>
        <v>0</v>
      </c>
      <c r="M38" s="292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9">
        <f>'Ad-2. UNOS prihoda'!X99</f>
        <v>0</v>
      </c>
      <c r="Y38" s="292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9">
        <f>'Ad-2. UNOS prihoda'!AJ99</f>
        <v>0</v>
      </c>
      <c r="AK38" s="292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7">
        <f>'Ad-2. UNOS prihoda'!AQ99</f>
        <v>0</v>
      </c>
      <c r="AR38" s="245"/>
      <c r="AS38" s="245"/>
    </row>
    <row r="39" spans="1:45" s="62" customFormat="1" ht="20.45" customHeight="1">
      <c r="A39" s="396"/>
      <c r="B39" s="381"/>
      <c r="C39" s="381"/>
      <c r="D39" s="382"/>
      <c r="E39" s="382"/>
      <c r="F39" s="382"/>
      <c r="G39" s="383"/>
      <c r="H39" s="378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80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8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80"/>
      <c r="AR39" s="377"/>
      <c r="AS39" s="377"/>
    </row>
    <row r="40" spans="1:45" s="191" customFormat="1" ht="22.9" customHeight="1">
      <c r="A40" s="528" t="s">
        <v>74</v>
      </c>
      <c r="B40" s="529"/>
      <c r="C40" s="529"/>
      <c r="D40" s="529"/>
      <c r="E40" s="529"/>
      <c r="F40" s="529"/>
      <c r="G40" s="529"/>
      <c r="H40" s="370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2"/>
      <c r="T40" s="370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2"/>
      <c r="AF40" s="370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2"/>
      <c r="AR40" s="245"/>
      <c r="AS40" s="245"/>
    </row>
    <row r="41" spans="1:45" s="194" customFormat="1" ht="27.75" customHeight="1">
      <c r="A41" s="430">
        <v>8</v>
      </c>
      <c r="B41" s="210"/>
      <c r="C41" s="210"/>
      <c r="D41" s="530" t="s">
        <v>70</v>
      </c>
      <c r="E41" s="530"/>
      <c r="F41" s="530"/>
      <c r="G41" s="531"/>
      <c r="H41" s="239">
        <f t="shared" ref="H41:H43" si="45">SUM(I41:S41)</f>
        <v>0</v>
      </c>
      <c r="I41" s="318">
        <f>I42</f>
        <v>0</v>
      </c>
      <c r="J41" s="265">
        <f t="shared" ref="J41:S42" si="46">J42</f>
        <v>0</v>
      </c>
      <c r="K41" s="241">
        <f t="shared" si="46"/>
        <v>0</v>
      </c>
      <c r="L41" s="371">
        <f t="shared" si="46"/>
        <v>0</v>
      </c>
      <c r="M41" s="242">
        <f t="shared" si="46"/>
        <v>0</v>
      </c>
      <c r="N41" s="243">
        <f t="shared" si="46"/>
        <v>0</v>
      </c>
      <c r="O41" s="243">
        <f t="shared" si="46"/>
        <v>0</v>
      </c>
      <c r="P41" s="243">
        <f t="shared" si="46"/>
        <v>0</v>
      </c>
      <c r="Q41" s="243">
        <f t="shared" si="46"/>
        <v>0</v>
      </c>
      <c r="R41" s="243">
        <f t="shared" si="46"/>
        <v>0</v>
      </c>
      <c r="S41" s="241">
        <f t="shared" si="46"/>
        <v>0</v>
      </c>
      <c r="T41" s="46">
        <f>SUM(U41:AE41)</f>
        <v>0</v>
      </c>
      <c r="U41" s="318">
        <f>U42</f>
        <v>0</v>
      </c>
      <c r="V41" s="265">
        <f t="shared" ref="V41:AE41" si="47">V42</f>
        <v>0</v>
      </c>
      <c r="W41" s="241">
        <f t="shared" si="47"/>
        <v>0</v>
      </c>
      <c r="X41" s="371">
        <f t="shared" si="47"/>
        <v>0</v>
      </c>
      <c r="Y41" s="242">
        <f t="shared" si="47"/>
        <v>0</v>
      </c>
      <c r="Z41" s="243">
        <f t="shared" si="47"/>
        <v>0</v>
      </c>
      <c r="AA41" s="243">
        <f t="shared" si="47"/>
        <v>0</v>
      </c>
      <c r="AB41" s="243">
        <f t="shared" si="47"/>
        <v>0</v>
      </c>
      <c r="AC41" s="243">
        <f t="shared" si="47"/>
        <v>0</v>
      </c>
      <c r="AD41" s="243">
        <f t="shared" si="47"/>
        <v>0</v>
      </c>
      <c r="AE41" s="241">
        <f t="shared" si="47"/>
        <v>0</v>
      </c>
      <c r="AF41" s="46">
        <f>SUM(AG41:AQ41)</f>
        <v>0</v>
      </c>
      <c r="AG41" s="318">
        <f>AG42</f>
        <v>0</v>
      </c>
      <c r="AH41" s="265">
        <f t="shared" ref="AH41" si="48">AH42</f>
        <v>0</v>
      </c>
      <c r="AI41" s="241">
        <f t="shared" ref="AI41" si="49">AI42</f>
        <v>0</v>
      </c>
      <c r="AJ41" s="371">
        <f t="shared" ref="AJ41" si="50">AJ42</f>
        <v>0</v>
      </c>
      <c r="AK41" s="242">
        <f t="shared" ref="AK41" si="51">AK42</f>
        <v>0</v>
      </c>
      <c r="AL41" s="243">
        <f t="shared" ref="AL41" si="52">AL42</f>
        <v>0</v>
      </c>
      <c r="AM41" s="243">
        <f t="shared" ref="AM41" si="53">AM42</f>
        <v>0</v>
      </c>
      <c r="AN41" s="243">
        <f t="shared" ref="AN41" si="54">AN42</f>
        <v>0</v>
      </c>
      <c r="AO41" s="243">
        <f t="shared" ref="AO41" si="55">AO42</f>
        <v>0</v>
      </c>
      <c r="AP41" s="243">
        <f t="shared" ref="AP41" si="56">AP42</f>
        <v>0</v>
      </c>
      <c r="AQ41" s="241">
        <f t="shared" ref="AQ41" si="57">AQ42</f>
        <v>0</v>
      </c>
      <c r="AR41" s="245"/>
      <c r="AS41" s="245"/>
    </row>
    <row r="42" spans="1:45" s="192" customFormat="1" ht="24.75" customHeight="1">
      <c r="A42" s="520">
        <v>84</v>
      </c>
      <c r="B42" s="521"/>
      <c r="C42" s="372"/>
      <c r="D42" s="522" t="s">
        <v>66</v>
      </c>
      <c r="E42" s="522"/>
      <c r="F42" s="522"/>
      <c r="G42" s="523"/>
      <c r="H42" s="239">
        <f t="shared" si="45"/>
        <v>0</v>
      </c>
      <c r="I42" s="318">
        <f>I43</f>
        <v>0</v>
      </c>
      <c r="J42" s="265">
        <f t="shared" si="46"/>
        <v>0</v>
      </c>
      <c r="K42" s="241">
        <f t="shared" si="46"/>
        <v>0</v>
      </c>
      <c r="L42" s="306">
        <f t="shared" si="46"/>
        <v>0</v>
      </c>
      <c r="M42" s="242">
        <f t="shared" si="46"/>
        <v>0</v>
      </c>
      <c r="N42" s="243">
        <f t="shared" si="46"/>
        <v>0</v>
      </c>
      <c r="O42" s="243">
        <f t="shared" si="46"/>
        <v>0</v>
      </c>
      <c r="P42" s="243">
        <f t="shared" si="46"/>
        <v>0</v>
      </c>
      <c r="Q42" s="243">
        <f t="shared" si="46"/>
        <v>0</v>
      </c>
      <c r="R42" s="243">
        <f t="shared" si="46"/>
        <v>0</v>
      </c>
      <c r="S42" s="241">
        <f t="shared" si="46"/>
        <v>0</v>
      </c>
      <c r="T42" s="46">
        <f>SUM(U42:AE42)</f>
        <v>0</v>
      </c>
      <c r="U42" s="318">
        <f>'Ad-2. UNOS prihoda'!U105</f>
        <v>0</v>
      </c>
      <c r="V42" s="265">
        <f>'Ad-2. UNOS prihoda'!V105</f>
        <v>0</v>
      </c>
      <c r="W42" s="241">
        <f>'Ad-2. UNOS prihoda'!W105</f>
        <v>0</v>
      </c>
      <c r="X42" s="306">
        <f>'Ad-2. UNOS prihoda'!X105</f>
        <v>0</v>
      </c>
      <c r="Y42" s="242">
        <f>'Ad-2. UNOS prihoda'!Y105</f>
        <v>0</v>
      </c>
      <c r="Z42" s="243">
        <f>'Ad-2. UNOS prihoda'!Z105</f>
        <v>0</v>
      </c>
      <c r="AA42" s="243">
        <f>'Ad-2. UNOS prihoda'!AA105</f>
        <v>0</v>
      </c>
      <c r="AB42" s="243">
        <f>'Ad-2. UNOS prihoda'!AB105</f>
        <v>0</v>
      </c>
      <c r="AC42" s="243">
        <f>'Ad-2. UNOS prihoda'!AC105</f>
        <v>0</v>
      </c>
      <c r="AD42" s="243">
        <f>'Ad-2. UNOS prihoda'!AD105</f>
        <v>0</v>
      </c>
      <c r="AE42" s="241">
        <f>'Ad-2. UNOS prihoda'!AE105</f>
        <v>0</v>
      </c>
      <c r="AF42" s="46">
        <f>SUM(AG42:AQ42)</f>
        <v>0</v>
      </c>
      <c r="AG42" s="318">
        <f>'Ad-2. UNOS prihoda'!AG105</f>
        <v>0</v>
      </c>
      <c r="AH42" s="265">
        <f>'Ad-2. UNOS prihoda'!AH105</f>
        <v>0</v>
      </c>
      <c r="AI42" s="241">
        <f>'Ad-2. UNOS prihoda'!AI105</f>
        <v>0</v>
      </c>
      <c r="AJ42" s="306">
        <f>'Ad-2. UNOS prihoda'!AJ105</f>
        <v>0</v>
      </c>
      <c r="AK42" s="242">
        <f>'Ad-2. UNOS prihoda'!AK105</f>
        <v>0</v>
      </c>
      <c r="AL42" s="243">
        <f>'Ad-2. UNOS prihoda'!AL105</f>
        <v>0</v>
      </c>
      <c r="AM42" s="243">
        <f>'Ad-2. UNOS prihoda'!AM105</f>
        <v>0</v>
      </c>
      <c r="AN42" s="243">
        <f>'Ad-2. UNOS prihoda'!AN105</f>
        <v>0</v>
      </c>
      <c r="AO42" s="243">
        <f>'Ad-2. UNOS prihoda'!AO105</f>
        <v>0</v>
      </c>
      <c r="AP42" s="243">
        <f>'Ad-2. UNOS prihoda'!AP105</f>
        <v>0</v>
      </c>
      <c r="AQ42" s="241">
        <f>'Ad-2. UNOS prihoda'!AQ105</f>
        <v>0</v>
      </c>
      <c r="AR42" s="245"/>
      <c r="AS42" s="245"/>
    </row>
    <row r="43" spans="1:45" ht="34.15" customHeight="1">
      <c r="A43" s="524">
        <v>844</v>
      </c>
      <c r="B43" s="525"/>
      <c r="C43" s="525"/>
      <c r="D43" s="526" t="s">
        <v>88</v>
      </c>
      <c r="E43" s="526"/>
      <c r="F43" s="526"/>
      <c r="G43" s="53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9">
        <f>'Ad-2. UNOS prihoda'!L106</f>
        <v>0</v>
      </c>
      <c r="M43" s="292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3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9">
        <f>'Ad-2. UNOS prihoda'!X106</f>
        <v>0</v>
      </c>
      <c r="Y43" s="292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3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9">
        <f>'Ad-2. UNOS prihoda'!AJ106</f>
        <v>0</v>
      </c>
      <c r="AK43" s="292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5"/>
      <c r="AS43" s="245"/>
    </row>
    <row r="44" spans="1:45" s="62" customFormat="1" ht="20.45" customHeight="1">
      <c r="A44" s="433"/>
      <c r="B44" s="434"/>
      <c r="C44" s="434"/>
      <c r="D44" s="435"/>
      <c r="E44" s="435"/>
      <c r="F44" s="435"/>
      <c r="G44" s="435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7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7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7"/>
      <c r="AR44" s="245"/>
      <c r="AS44" s="245"/>
    </row>
    <row r="45" spans="1:45" s="191" customFormat="1" ht="23.45" customHeight="1">
      <c r="A45" s="528" t="s">
        <v>111</v>
      </c>
      <c r="B45" s="529"/>
      <c r="C45" s="529"/>
      <c r="D45" s="529"/>
      <c r="E45" s="529"/>
      <c r="F45" s="529"/>
      <c r="G45" s="529"/>
      <c r="H45" s="37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83"/>
      <c r="T45" s="37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83"/>
      <c r="AF45" s="37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83"/>
    </row>
    <row r="46" spans="1:45" s="194" customFormat="1" ht="27.75" customHeight="1">
      <c r="A46" s="430">
        <v>9</v>
      </c>
      <c r="B46" s="210"/>
      <c r="C46" s="210"/>
      <c r="D46" s="522" t="s">
        <v>111</v>
      </c>
      <c r="E46" s="522"/>
      <c r="F46" s="522"/>
      <c r="G46" s="523"/>
      <c r="H46" s="239">
        <f t="shared" ref="H46:H48" si="59">SUM(I46:S46)</f>
        <v>0</v>
      </c>
      <c r="I46" s="318">
        <f>I47</f>
        <v>0</v>
      </c>
      <c r="J46" s="265">
        <f t="shared" ref="J46:S47" si="60">J47</f>
        <v>0</v>
      </c>
      <c r="K46" s="376">
        <f t="shared" si="60"/>
        <v>0</v>
      </c>
      <c r="L46" s="371">
        <f t="shared" si="60"/>
        <v>0</v>
      </c>
      <c r="M46" s="242">
        <f t="shared" si="60"/>
        <v>0</v>
      </c>
      <c r="N46" s="243">
        <f t="shared" si="60"/>
        <v>0</v>
      </c>
      <c r="O46" s="243">
        <f t="shared" si="60"/>
        <v>0</v>
      </c>
      <c r="P46" s="243">
        <f t="shared" si="60"/>
        <v>0</v>
      </c>
      <c r="Q46" s="243">
        <f t="shared" si="60"/>
        <v>0</v>
      </c>
      <c r="R46" s="243">
        <f t="shared" si="60"/>
        <v>0</v>
      </c>
      <c r="S46" s="241">
        <f t="shared" si="60"/>
        <v>0</v>
      </c>
      <c r="T46" s="239">
        <f>SUM(U46:AE46)</f>
        <v>58716</v>
      </c>
      <c r="U46" s="318">
        <f>U47</f>
        <v>0</v>
      </c>
      <c r="V46" s="265">
        <f t="shared" ref="V46:AE46" si="61">V47</f>
        <v>0</v>
      </c>
      <c r="W46" s="376">
        <f t="shared" si="61"/>
        <v>0</v>
      </c>
      <c r="X46" s="371">
        <f t="shared" si="61"/>
        <v>0</v>
      </c>
      <c r="Y46" s="242">
        <f t="shared" si="61"/>
        <v>14129</v>
      </c>
      <c r="Z46" s="243">
        <f t="shared" si="61"/>
        <v>36864</v>
      </c>
      <c r="AA46" s="243">
        <f t="shared" si="61"/>
        <v>-3343</v>
      </c>
      <c r="AB46" s="243">
        <f t="shared" si="61"/>
        <v>1431</v>
      </c>
      <c r="AC46" s="243">
        <f t="shared" si="61"/>
        <v>9635</v>
      </c>
      <c r="AD46" s="243">
        <f t="shared" si="61"/>
        <v>0</v>
      </c>
      <c r="AE46" s="241">
        <f t="shared" si="61"/>
        <v>0</v>
      </c>
      <c r="AF46" s="46">
        <f>SUM(AG46:AQ46)</f>
        <v>58716</v>
      </c>
      <c r="AG46" s="318">
        <f>AG47</f>
        <v>0</v>
      </c>
      <c r="AH46" s="265">
        <f t="shared" ref="AH46" si="62">AH47</f>
        <v>0</v>
      </c>
      <c r="AI46" s="376">
        <f t="shared" ref="AI46" si="63">AI47</f>
        <v>0</v>
      </c>
      <c r="AJ46" s="371">
        <f t="shared" ref="AJ46" si="64">AJ47</f>
        <v>0</v>
      </c>
      <c r="AK46" s="242">
        <f t="shared" ref="AK46" si="65">AK47</f>
        <v>14129</v>
      </c>
      <c r="AL46" s="243">
        <f t="shared" ref="AL46" si="66">AL47</f>
        <v>36864</v>
      </c>
      <c r="AM46" s="243">
        <f t="shared" ref="AM46" si="67">AM47</f>
        <v>-3343</v>
      </c>
      <c r="AN46" s="243">
        <f t="shared" ref="AN46" si="68">AN47</f>
        <v>1431</v>
      </c>
      <c r="AO46" s="243">
        <f t="shared" ref="AO46" si="69">AO47</f>
        <v>9635</v>
      </c>
      <c r="AP46" s="243">
        <f t="shared" ref="AP46" si="70">AP47</f>
        <v>0</v>
      </c>
      <c r="AQ46" s="241">
        <f t="shared" ref="AQ46" si="71">AQ47</f>
        <v>0</v>
      </c>
    </row>
    <row r="47" spans="1:45" s="192" customFormat="1" ht="24.75" customHeight="1">
      <c r="A47" s="520">
        <v>92</v>
      </c>
      <c r="B47" s="521"/>
      <c r="C47" s="372"/>
      <c r="D47" s="522" t="s">
        <v>112</v>
      </c>
      <c r="E47" s="522"/>
      <c r="F47" s="522"/>
      <c r="G47" s="523"/>
      <c r="H47" s="239">
        <f t="shared" si="59"/>
        <v>0</v>
      </c>
      <c r="I47" s="318">
        <f>I48</f>
        <v>0</v>
      </c>
      <c r="J47" s="265">
        <f t="shared" si="60"/>
        <v>0</v>
      </c>
      <c r="K47" s="241">
        <f t="shared" si="60"/>
        <v>0</v>
      </c>
      <c r="L47" s="306">
        <f t="shared" si="60"/>
        <v>0</v>
      </c>
      <c r="M47" s="242">
        <f t="shared" si="60"/>
        <v>0</v>
      </c>
      <c r="N47" s="243">
        <f t="shared" si="60"/>
        <v>0</v>
      </c>
      <c r="O47" s="243">
        <f t="shared" si="60"/>
        <v>0</v>
      </c>
      <c r="P47" s="243">
        <f t="shared" si="60"/>
        <v>0</v>
      </c>
      <c r="Q47" s="243">
        <f t="shared" si="60"/>
        <v>0</v>
      </c>
      <c r="R47" s="243">
        <f t="shared" si="60"/>
        <v>0</v>
      </c>
      <c r="S47" s="241">
        <f t="shared" si="60"/>
        <v>0</v>
      </c>
      <c r="T47" s="239">
        <f>SUM(U47:AE47)</f>
        <v>58716</v>
      </c>
      <c r="U47" s="318">
        <f>'Ad-2. UNOS prihoda'!U111</f>
        <v>0</v>
      </c>
      <c r="V47" s="265">
        <f>'Ad-2. UNOS prihoda'!V111</f>
        <v>0</v>
      </c>
      <c r="W47" s="241">
        <f>'Ad-2. UNOS prihoda'!W111</f>
        <v>0</v>
      </c>
      <c r="X47" s="306">
        <f>'Ad-2. UNOS prihoda'!X111</f>
        <v>0</v>
      </c>
      <c r="Y47" s="242">
        <f>'Ad-2. UNOS prihoda'!Y111</f>
        <v>14129</v>
      </c>
      <c r="Z47" s="243">
        <f>'Ad-2. UNOS prihoda'!Z111</f>
        <v>36864</v>
      </c>
      <c r="AA47" s="243">
        <f>'Ad-2. UNOS prihoda'!AA111</f>
        <v>-3343</v>
      </c>
      <c r="AB47" s="243">
        <f>'Ad-2. UNOS prihoda'!AB111</f>
        <v>1431</v>
      </c>
      <c r="AC47" s="243">
        <f>'Ad-2. UNOS prihoda'!AC111</f>
        <v>9635</v>
      </c>
      <c r="AD47" s="243">
        <f>'Ad-2. UNOS prihoda'!AD111</f>
        <v>0</v>
      </c>
      <c r="AE47" s="241">
        <f>'Ad-2. UNOS prihoda'!AE111</f>
        <v>0</v>
      </c>
      <c r="AF47" s="46">
        <f>SUM(AG47:AQ47)</f>
        <v>58716</v>
      </c>
      <c r="AG47" s="318">
        <f>'Ad-2. UNOS prihoda'!AG111</f>
        <v>0</v>
      </c>
      <c r="AH47" s="265">
        <f>'Ad-2. UNOS prihoda'!AH111</f>
        <v>0</v>
      </c>
      <c r="AI47" s="241">
        <f>'Ad-2. UNOS prihoda'!AI111</f>
        <v>0</v>
      </c>
      <c r="AJ47" s="306">
        <f>'Ad-2. UNOS prihoda'!AJ111</f>
        <v>0</v>
      </c>
      <c r="AK47" s="242">
        <f>'Ad-2. UNOS prihoda'!AK111</f>
        <v>14129</v>
      </c>
      <c r="AL47" s="243">
        <f>'Ad-2. UNOS prihoda'!AL111</f>
        <v>36864</v>
      </c>
      <c r="AM47" s="243">
        <f>'Ad-2. UNOS prihoda'!AM111</f>
        <v>-3343</v>
      </c>
      <c r="AN47" s="243">
        <f>'Ad-2. UNOS prihoda'!AN111</f>
        <v>1431</v>
      </c>
      <c r="AO47" s="243">
        <f>'Ad-2. UNOS prihoda'!AO111</f>
        <v>9635</v>
      </c>
      <c r="AP47" s="243">
        <f>'Ad-2. UNOS prihoda'!AP111</f>
        <v>0</v>
      </c>
      <c r="AQ47" s="241">
        <f>'Ad-2. UNOS prihoda'!AQ111</f>
        <v>0</v>
      </c>
    </row>
    <row r="48" spans="1:45" ht="18" customHeight="1">
      <c r="A48" s="524">
        <v>922</v>
      </c>
      <c r="B48" s="525"/>
      <c r="C48" s="525"/>
      <c r="D48" s="526" t="s">
        <v>113</v>
      </c>
      <c r="E48" s="526"/>
      <c r="F48" s="526"/>
      <c r="G48" s="526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9">
        <f>'Ad-2. UNOS prihoda'!L112</f>
        <v>0</v>
      </c>
      <c r="M48" s="292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58716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9">
        <f>'Ad-2. UNOS prihoda'!X112</f>
        <v>0</v>
      </c>
      <c r="Y48" s="292">
        <f>'Ad-2. UNOS prihoda'!Y112</f>
        <v>14129</v>
      </c>
      <c r="Z48" s="30">
        <f>'Ad-2. UNOS prihoda'!Z112</f>
        <v>36864</v>
      </c>
      <c r="AA48" s="30">
        <f>'Ad-2. UNOS prihoda'!AA112</f>
        <v>-3343</v>
      </c>
      <c r="AB48" s="30">
        <f>'Ad-2. UNOS prihoda'!AB112</f>
        <v>1431</v>
      </c>
      <c r="AC48" s="30">
        <f>'Ad-2. UNOS prihoda'!AC112</f>
        <v>9635</v>
      </c>
      <c r="AD48" s="30">
        <f>'Ad-2. UNOS prihoda'!AD112</f>
        <v>0</v>
      </c>
      <c r="AE48" s="31">
        <f>'Ad-2. UNOS prihoda'!AE112</f>
        <v>0</v>
      </c>
      <c r="AF48" s="443">
        <f>SUM(AG48:AQ48)</f>
        <v>58716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9">
        <f>'Ad-2. UNOS prihoda'!AJ112</f>
        <v>0</v>
      </c>
      <c r="AK48" s="292">
        <f>'Ad-2. UNOS prihoda'!AK112</f>
        <v>14129</v>
      </c>
      <c r="AL48" s="30">
        <f>'Ad-2. UNOS prihoda'!AL112</f>
        <v>36864</v>
      </c>
      <c r="AM48" s="30">
        <f>'Ad-2. UNOS prihoda'!AM112</f>
        <v>-3343</v>
      </c>
      <c r="AN48" s="30">
        <f>'Ad-2. UNOS prihoda'!AN112</f>
        <v>1431</v>
      </c>
      <c r="AO48" s="30">
        <f>'Ad-2. UNOS prihoda'!AO112</f>
        <v>9635</v>
      </c>
      <c r="AP48" s="30">
        <f>'Ad-2. UNOS prihoda'!AP112</f>
        <v>0</v>
      </c>
      <c r="AQ48" s="31">
        <f>'Ad-2. UNOS prihoda'!AQ112</f>
        <v>0</v>
      </c>
    </row>
    <row r="49" spans="1:43" s="211" customFormat="1" ht="20.100000000000001" customHeight="1">
      <c r="A49" s="431"/>
      <c r="B49" s="431"/>
      <c r="C49" s="372"/>
      <c r="D49" s="432"/>
      <c r="E49" s="432"/>
      <c r="F49" s="432"/>
      <c r="G49" s="432"/>
      <c r="H49" s="93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93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93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319" priority="75">
      <formula>LEN(TRIM(A15))=0</formula>
    </cfRule>
  </conditionalFormatting>
  <conditionalFormatting sqref="I27:S27 I25:O25 Q25:S25">
    <cfRule type="containsBlanks" dxfId="318" priority="74">
      <formula>LEN(TRIM(I25))=0</formula>
    </cfRule>
  </conditionalFormatting>
  <conditionalFormatting sqref="I30:S30">
    <cfRule type="containsBlanks" dxfId="317" priority="64">
      <formula>LEN(TRIM(I30))=0</formula>
    </cfRule>
  </conditionalFormatting>
  <conditionalFormatting sqref="I28:S28">
    <cfRule type="containsBlanks" dxfId="316" priority="62">
      <formula>LEN(TRIM(I28))=0</formula>
    </cfRule>
  </conditionalFormatting>
  <conditionalFormatting sqref="I43:S43">
    <cfRule type="containsBlanks" dxfId="315" priority="47">
      <formula>LEN(TRIM(I43))=0</formula>
    </cfRule>
  </conditionalFormatting>
  <conditionalFormatting sqref="I35:S38">
    <cfRule type="containsBlanks" dxfId="314" priority="42">
      <formula>LEN(TRIM(I35))=0</formula>
    </cfRule>
  </conditionalFormatting>
  <conditionalFormatting sqref="M18">
    <cfRule type="containsBlanks" dxfId="313" priority="38">
      <formula>LEN(TRIM(M18))=0</formula>
    </cfRule>
  </conditionalFormatting>
  <conditionalFormatting sqref="P25">
    <cfRule type="containsBlanks" dxfId="312" priority="37">
      <formula>LEN(TRIM(P25))=0</formula>
    </cfRule>
  </conditionalFormatting>
  <conditionalFormatting sqref="I17:S17">
    <cfRule type="containsBlanks" dxfId="311" priority="36">
      <formula>LEN(TRIM(I17))=0</formula>
    </cfRule>
  </conditionalFormatting>
  <conditionalFormatting sqref="H10:V10">
    <cfRule type="cellIs" dxfId="310" priority="32" operator="notEqual">
      <formula>0</formula>
    </cfRule>
  </conditionalFormatting>
  <conditionalFormatting sqref="A8 H8 T8">
    <cfRule type="cellIs" dxfId="309" priority="14" operator="notEqual">
      <formula>0</formula>
    </cfRule>
  </conditionalFormatting>
  <conditionalFormatting sqref="H10:AQ10">
    <cfRule type="notContainsBlanks" dxfId="308" priority="12">
      <formula>LEN(TRIM(H10))&gt;0</formula>
    </cfRule>
  </conditionalFormatting>
  <conditionalFormatting sqref="I33:S33">
    <cfRule type="containsBlanks" dxfId="307" priority="11">
      <formula>LEN(TRIM(I33))=0</formula>
    </cfRule>
  </conditionalFormatting>
  <conditionalFormatting sqref="I32:S32">
    <cfRule type="containsBlanks" dxfId="306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19"/>
  <sheetViews>
    <sheetView showGridLines="0" zoomScaleNormal="100" workbookViewId="0">
      <pane xSplit="7" ySplit="11" topLeftCell="AC12" activePane="bottomRight" state="frozen"/>
      <selection activeCell="A31" sqref="A31"/>
      <selection pane="topRight" activeCell="A31" sqref="A31"/>
      <selection pane="bottomLeft" activeCell="A31" sqref="A31"/>
      <selection pane="bottomRight" activeCell="Z38" sqref="Z38"/>
    </sheetView>
  </sheetViews>
  <sheetFormatPr defaultColWidth="9.140625" defaultRowHeight="0" customHeight="1" zeroHeight="1"/>
  <cols>
    <col min="1" max="2" width="2.42578125" style="332" customWidth="1"/>
    <col min="3" max="3" width="6.7109375" style="332" bestFit="1" customWidth="1"/>
    <col min="4" max="4" width="10.5703125" style="333" customWidth="1"/>
    <col min="5" max="5" width="0.85546875" style="333" customWidth="1"/>
    <col min="6" max="6" width="13.85546875" style="333" customWidth="1"/>
    <col min="7" max="7" width="13.7109375" style="333" customWidth="1"/>
    <col min="8" max="8" width="15.42578125" style="171" customWidth="1"/>
    <col min="9" max="12" width="14.42578125" style="59" customWidth="1"/>
    <col min="13" max="13" width="11.5703125" style="59" customWidth="1"/>
    <col min="14" max="14" width="14.42578125" style="59" customWidth="1"/>
    <col min="15" max="15" width="11.42578125" style="59" customWidth="1"/>
    <col min="16" max="16" width="12" style="59" customWidth="1"/>
    <col min="17" max="17" width="11" style="59" customWidth="1"/>
    <col min="18" max="19" width="14.42578125" style="59" customWidth="1"/>
    <col min="20" max="20" width="15.140625" style="89" customWidth="1"/>
    <col min="21" max="24" width="14.42578125" style="59" customWidth="1"/>
    <col min="25" max="25" width="12.85546875" style="59" customWidth="1"/>
    <col min="26" max="26" width="14.42578125" style="59" customWidth="1"/>
    <col min="27" max="27" width="11.85546875" style="59" customWidth="1"/>
    <col min="28" max="28" width="13.28515625" style="59" customWidth="1"/>
    <col min="29" max="29" width="10.42578125" style="59" customWidth="1"/>
    <col min="30" max="31" width="14.42578125" style="59" customWidth="1"/>
    <col min="32" max="32" width="15.28515625" style="89" customWidth="1"/>
    <col min="33" max="36" width="14.42578125" style="59" customWidth="1"/>
    <col min="37" max="37" width="12.28515625" style="59" customWidth="1"/>
    <col min="38" max="38" width="14.5703125" style="59" customWidth="1"/>
    <col min="39" max="39" width="13.140625" style="59" customWidth="1"/>
    <col min="40" max="40" width="12.5703125" style="59" customWidth="1"/>
    <col min="41" max="41" width="9.140625" style="59" customWidth="1"/>
    <col min="42" max="43" width="14.42578125" style="59" customWidth="1"/>
    <col min="44" max="44" width="15" style="89" customWidth="1"/>
    <col min="45" max="16384" width="9.140625" style="89"/>
  </cols>
  <sheetData>
    <row r="1" spans="1:45" ht="12.75" customHeight="1">
      <c r="A1" s="544"/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43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438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</row>
    <row r="2" spans="1:45" ht="17.45" customHeight="1">
      <c r="A2" s="544" t="s">
        <v>61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45" ht="22.5" customHeight="1"/>
    <row r="4" spans="1:45" ht="14.25">
      <c r="H4" s="334"/>
      <c r="I4" s="558" t="s">
        <v>107</v>
      </c>
      <c r="J4" s="559" t="s">
        <v>107</v>
      </c>
      <c r="K4" s="560"/>
      <c r="L4" s="558" t="s">
        <v>108</v>
      </c>
      <c r="M4" s="559"/>
      <c r="N4" s="559"/>
      <c r="O4" s="559"/>
      <c r="P4" s="559"/>
      <c r="Q4" s="559"/>
      <c r="R4" s="559"/>
      <c r="S4" s="560"/>
      <c r="T4" s="251"/>
      <c r="U4" s="558" t="s">
        <v>107</v>
      </c>
      <c r="V4" s="559" t="s">
        <v>107</v>
      </c>
      <c r="W4" s="560"/>
      <c r="X4" s="558" t="s">
        <v>108</v>
      </c>
      <c r="Y4" s="559"/>
      <c r="Z4" s="559"/>
      <c r="AA4" s="559"/>
      <c r="AB4" s="559"/>
      <c r="AC4" s="559"/>
      <c r="AD4" s="559"/>
      <c r="AE4" s="560"/>
      <c r="AF4" s="251"/>
      <c r="AG4" s="558" t="s">
        <v>107</v>
      </c>
      <c r="AH4" s="559" t="s">
        <v>107</v>
      </c>
      <c r="AI4" s="560"/>
      <c r="AJ4" s="558" t="s">
        <v>108</v>
      </c>
      <c r="AK4" s="559"/>
      <c r="AL4" s="559"/>
      <c r="AM4" s="559"/>
      <c r="AN4" s="559"/>
      <c r="AO4" s="559"/>
      <c r="AP4" s="559"/>
      <c r="AQ4" s="560"/>
    </row>
    <row r="5" spans="1:45" s="187" customFormat="1" ht="57" customHeight="1">
      <c r="A5" s="550" t="s">
        <v>47</v>
      </c>
      <c r="B5" s="551"/>
      <c r="C5" s="551"/>
      <c r="D5" s="551" t="s">
        <v>38</v>
      </c>
      <c r="E5" s="551"/>
      <c r="F5" s="551"/>
      <c r="G5" s="554"/>
      <c r="H5" s="545" t="str">
        <f>'1. Sažetak'!G20</f>
        <v>PLAN 
2018.</v>
      </c>
      <c r="I5" s="335" t="s">
        <v>150</v>
      </c>
      <c r="J5" s="336" t="s">
        <v>94</v>
      </c>
      <c r="K5" s="337" t="s">
        <v>152</v>
      </c>
      <c r="L5" s="338" t="s">
        <v>95</v>
      </c>
      <c r="M5" s="339" t="s">
        <v>79</v>
      </c>
      <c r="N5" s="339" t="s">
        <v>41</v>
      </c>
      <c r="O5" s="339" t="s">
        <v>154</v>
      </c>
      <c r="P5" s="339" t="s">
        <v>151</v>
      </c>
      <c r="Q5" s="339" t="s">
        <v>42</v>
      </c>
      <c r="R5" s="339" t="s">
        <v>43</v>
      </c>
      <c r="S5" s="340" t="s">
        <v>44</v>
      </c>
      <c r="T5" s="545" t="str">
        <f>'1. Sažetak'!H20</f>
        <v>POVEĆANJE / SMANJENJE</v>
      </c>
      <c r="U5" s="335" t="s">
        <v>150</v>
      </c>
      <c r="V5" s="336" t="s">
        <v>94</v>
      </c>
      <c r="W5" s="337" t="s">
        <v>152</v>
      </c>
      <c r="X5" s="338" t="s">
        <v>95</v>
      </c>
      <c r="Y5" s="339" t="s">
        <v>79</v>
      </c>
      <c r="Z5" s="339" t="s">
        <v>41</v>
      </c>
      <c r="AA5" s="339" t="s">
        <v>154</v>
      </c>
      <c r="AB5" s="339" t="s">
        <v>151</v>
      </c>
      <c r="AC5" s="339" t="s">
        <v>42</v>
      </c>
      <c r="AD5" s="339" t="s">
        <v>43</v>
      </c>
      <c r="AE5" s="340" t="s">
        <v>44</v>
      </c>
      <c r="AF5" s="556" t="str">
        <f>'1. Sažetak'!I20</f>
        <v>I. IZMJENA I DOPUNA 
PLANA 2018.</v>
      </c>
      <c r="AG5" s="335" t="s">
        <v>150</v>
      </c>
      <c r="AH5" s="336" t="s">
        <v>94</v>
      </c>
      <c r="AI5" s="337" t="s">
        <v>152</v>
      </c>
      <c r="AJ5" s="338" t="s">
        <v>95</v>
      </c>
      <c r="AK5" s="339" t="s">
        <v>79</v>
      </c>
      <c r="AL5" s="339" t="s">
        <v>41</v>
      </c>
      <c r="AM5" s="339" t="s">
        <v>154</v>
      </c>
      <c r="AN5" s="339" t="s">
        <v>151</v>
      </c>
      <c r="AO5" s="339" t="s">
        <v>42</v>
      </c>
      <c r="AP5" s="339" t="s">
        <v>43</v>
      </c>
      <c r="AQ5" s="340" t="s">
        <v>44</v>
      </c>
    </row>
    <row r="6" spans="1:45" s="187" customFormat="1" ht="16.5" customHeight="1" thickBot="1">
      <c r="A6" s="552"/>
      <c r="B6" s="553"/>
      <c r="C6" s="553"/>
      <c r="D6" s="553"/>
      <c r="E6" s="553"/>
      <c r="F6" s="553"/>
      <c r="G6" s="555"/>
      <c r="H6" s="546"/>
      <c r="I6" s="341" t="s">
        <v>100</v>
      </c>
      <c r="J6" s="342" t="s">
        <v>99</v>
      </c>
      <c r="K6" s="343" t="s">
        <v>102</v>
      </c>
      <c r="L6" s="344" t="s">
        <v>101</v>
      </c>
      <c r="M6" s="345" t="s">
        <v>109</v>
      </c>
      <c r="N6" s="345" t="s">
        <v>103</v>
      </c>
      <c r="O6" s="345" t="s">
        <v>102</v>
      </c>
      <c r="P6" s="345" t="s">
        <v>101</v>
      </c>
      <c r="Q6" s="345" t="s">
        <v>104</v>
      </c>
      <c r="R6" s="345" t="s">
        <v>106</v>
      </c>
      <c r="S6" s="343" t="s">
        <v>105</v>
      </c>
      <c r="T6" s="546"/>
      <c r="U6" s="341" t="s">
        <v>100</v>
      </c>
      <c r="V6" s="342" t="s">
        <v>99</v>
      </c>
      <c r="W6" s="343" t="s">
        <v>102</v>
      </c>
      <c r="X6" s="344" t="s">
        <v>101</v>
      </c>
      <c r="Y6" s="345" t="s">
        <v>109</v>
      </c>
      <c r="Z6" s="345" t="s">
        <v>103</v>
      </c>
      <c r="AA6" s="345" t="s">
        <v>102</v>
      </c>
      <c r="AB6" s="345" t="s">
        <v>101</v>
      </c>
      <c r="AC6" s="345" t="s">
        <v>104</v>
      </c>
      <c r="AD6" s="345" t="s">
        <v>106</v>
      </c>
      <c r="AE6" s="343" t="s">
        <v>105</v>
      </c>
      <c r="AF6" s="557"/>
      <c r="AG6" s="341" t="s">
        <v>100</v>
      </c>
      <c r="AH6" s="342" t="s">
        <v>99</v>
      </c>
      <c r="AI6" s="343" t="s">
        <v>102</v>
      </c>
      <c r="AJ6" s="344" t="s">
        <v>101</v>
      </c>
      <c r="AK6" s="345" t="s">
        <v>109</v>
      </c>
      <c r="AL6" s="345" t="s">
        <v>103</v>
      </c>
      <c r="AM6" s="345" t="s">
        <v>102</v>
      </c>
      <c r="AN6" s="345" t="s">
        <v>101</v>
      </c>
      <c r="AO6" s="345" t="s">
        <v>104</v>
      </c>
      <c r="AP6" s="345" t="s">
        <v>106</v>
      </c>
      <c r="AQ6" s="343" t="s">
        <v>105</v>
      </c>
    </row>
    <row r="7" spans="1:45" s="189" customFormat="1" ht="10.5" customHeight="1" thickTop="1" thickBot="1">
      <c r="A7" s="533">
        <v>1</v>
      </c>
      <c r="B7" s="534"/>
      <c r="C7" s="534"/>
      <c r="D7" s="534"/>
      <c r="E7" s="534"/>
      <c r="F7" s="534"/>
      <c r="G7" s="535"/>
      <c r="H7" s="252" t="s">
        <v>155</v>
      </c>
      <c r="I7" s="346">
        <v>3</v>
      </c>
      <c r="J7" s="347">
        <v>4</v>
      </c>
      <c r="K7" s="348">
        <v>5</v>
      </c>
      <c r="L7" s="258">
        <v>6</v>
      </c>
      <c r="M7" s="349">
        <v>7</v>
      </c>
      <c r="N7" s="350">
        <v>8</v>
      </c>
      <c r="O7" s="350">
        <v>9</v>
      </c>
      <c r="P7" s="350">
        <v>10</v>
      </c>
      <c r="Q7" s="350">
        <v>11</v>
      </c>
      <c r="R7" s="350">
        <v>12</v>
      </c>
      <c r="S7" s="348">
        <v>13</v>
      </c>
      <c r="T7" s="252" t="s">
        <v>155</v>
      </c>
      <c r="U7" s="346">
        <v>3</v>
      </c>
      <c r="V7" s="347">
        <v>4</v>
      </c>
      <c r="W7" s="348">
        <v>5</v>
      </c>
      <c r="X7" s="258">
        <v>6</v>
      </c>
      <c r="Y7" s="349">
        <v>7</v>
      </c>
      <c r="Z7" s="350">
        <v>8</v>
      </c>
      <c r="AA7" s="350">
        <v>9</v>
      </c>
      <c r="AB7" s="350">
        <v>10</v>
      </c>
      <c r="AC7" s="350">
        <v>11</v>
      </c>
      <c r="AD7" s="350">
        <v>12</v>
      </c>
      <c r="AE7" s="348">
        <v>13</v>
      </c>
      <c r="AF7" s="258" t="s">
        <v>155</v>
      </c>
      <c r="AG7" s="346">
        <v>3</v>
      </c>
      <c r="AH7" s="437">
        <v>4</v>
      </c>
      <c r="AI7" s="348">
        <v>5</v>
      </c>
      <c r="AJ7" s="258">
        <v>6</v>
      </c>
      <c r="AK7" s="349">
        <v>7</v>
      </c>
      <c r="AL7" s="350">
        <v>8</v>
      </c>
      <c r="AM7" s="350">
        <v>9</v>
      </c>
      <c r="AN7" s="350">
        <v>10</v>
      </c>
      <c r="AO7" s="350">
        <v>11</v>
      </c>
      <c r="AP7" s="350">
        <v>12</v>
      </c>
      <c r="AQ7" s="348">
        <v>13</v>
      </c>
    </row>
    <row r="8" spans="1:45" s="353" customFormat="1" ht="13.5" customHeight="1" thickTop="1">
      <c r="A8" s="541"/>
      <c r="B8" s="542"/>
      <c r="C8" s="542"/>
      <c r="D8" s="542"/>
      <c r="E8" s="542"/>
      <c r="F8" s="542"/>
      <c r="G8" s="543"/>
      <c r="H8" s="351"/>
      <c r="I8" s="547">
        <f>SUM(I9:K9)</f>
        <v>420000</v>
      </c>
      <c r="J8" s="548">
        <f>SUM(J9:L9)</f>
        <v>4295000</v>
      </c>
      <c r="K8" s="549"/>
      <c r="L8" s="352">
        <f>L9</f>
        <v>3905000</v>
      </c>
      <c r="M8" s="548">
        <f>SUM(M9:S9)</f>
        <v>185300</v>
      </c>
      <c r="N8" s="548"/>
      <c r="O8" s="548"/>
      <c r="P8" s="548"/>
      <c r="Q8" s="548"/>
      <c r="R8" s="548"/>
      <c r="S8" s="549"/>
      <c r="T8" s="351"/>
      <c r="U8" s="547">
        <f>SUM(U9:W9)</f>
        <v>12600</v>
      </c>
      <c r="V8" s="548">
        <f>SUM(V9:X9)</f>
        <v>12600</v>
      </c>
      <c r="W8" s="549"/>
      <c r="X8" s="352">
        <f>X9</f>
        <v>0</v>
      </c>
      <c r="Y8" s="548">
        <f>SUM(Y9:AE9)</f>
        <v>207316</v>
      </c>
      <c r="Z8" s="548"/>
      <c r="AA8" s="548"/>
      <c r="AB8" s="548"/>
      <c r="AC8" s="548"/>
      <c r="AD8" s="548"/>
      <c r="AE8" s="549"/>
      <c r="AF8" s="164"/>
      <c r="AG8" s="547">
        <f>SUM(AG9:AI9)</f>
        <v>432600</v>
      </c>
      <c r="AH8" s="548">
        <f>SUM(AH9:AJ9)</f>
        <v>4307600</v>
      </c>
      <c r="AI8" s="549"/>
      <c r="AJ8" s="352">
        <f>AJ9</f>
        <v>3905000</v>
      </c>
      <c r="AK8" s="548">
        <f>SUM(AK9:AQ9)</f>
        <v>392616</v>
      </c>
      <c r="AL8" s="548"/>
      <c r="AM8" s="548"/>
      <c r="AN8" s="548"/>
      <c r="AO8" s="548"/>
      <c r="AP8" s="548"/>
      <c r="AQ8" s="549"/>
    </row>
    <row r="9" spans="1:45" s="192" customFormat="1" ht="30.75" customHeight="1">
      <c r="A9" s="395"/>
      <c r="B9" s="536" t="str">
        <f>'1. Sažetak'!B6:E6</f>
        <v>OSNOVNA ŠKOLA SVIBOVEC</v>
      </c>
      <c r="C9" s="536"/>
      <c r="D9" s="536"/>
      <c r="E9" s="536"/>
      <c r="F9" s="536"/>
      <c r="G9" s="537"/>
      <c r="H9" s="354">
        <f>SUM(I9:S9)</f>
        <v>4510300</v>
      </c>
      <c r="I9" s="355">
        <f t="shared" ref="I9:S9" si="0">I13+I91+I104+I110</f>
        <v>30000</v>
      </c>
      <c r="J9" s="356">
        <f t="shared" si="0"/>
        <v>390000</v>
      </c>
      <c r="K9" s="357">
        <f t="shared" si="0"/>
        <v>0</v>
      </c>
      <c r="L9" s="358">
        <f t="shared" si="0"/>
        <v>3905000</v>
      </c>
      <c r="M9" s="359">
        <f t="shared" si="0"/>
        <v>12800</v>
      </c>
      <c r="N9" s="360">
        <f t="shared" si="0"/>
        <v>156500</v>
      </c>
      <c r="O9" s="360">
        <f t="shared" si="0"/>
        <v>0</v>
      </c>
      <c r="P9" s="360">
        <f t="shared" si="0"/>
        <v>10000</v>
      </c>
      <c r="Q9" s="360">
        <f t="shared" si="0"/>
        <v>6000</v>
      </c>
      <c r="R9" s="360">
        <f t="shared" si="0"/>
        <v>0</v>
      </c>
      <c r="S9" s="357">
        <f t="shared" si="0"/>
        <v>0</v>
      </c>
      <c r="T9" s="354">
        <f>SUM(U9:AE9)</f>
        <v>219916</v>
      </c>
      <c r="U9" s="355">
        <f t="shared" ref="U9:AE9" si="1">U13+U91+U104+U110</f>
        <v>0</v>
      </c>
      <c r="V9" s="356">
        <f t="shared" si="1"/>
        <v>12600</v>
      </c>
      <c r="W9" s="357">
        <f t="shared" si="1"/>
        <v>0</v>
      </c>
      <c r="X9" s="358">
        <f t="shared" si="1"/>
        <v>0</v>
      </c>
      <c r="Y9" s="359">
        <f t="shared" si="1"/>
        <v>14129</v>
      </c>
      <c r="Z9" s="360">
        <f t="shared" si="1"/>
        <v>36864</v>
      </c>
      <c r="AA9" s="360">
        <f t="shared" si="1"/>
        <v>137157</v>
      </c>
      <c r="AB9" s="360">
        <f t="shared" si="1"/>
        <v>7931</v>
      </c>
      <c r="AC9" s="360">
        <f t="shared" si="1"/>
        <v>11235</v>
      </c>
      <c r="AD9" s="360">
        <f t="shared" si="1"/>
        <v>0</v>
      </c>
      <c r="AE9" s="357">
        <f t="shared" si="1"/>
        <v>0</v>
      </c>
      <c r="AF9" s="354">
        <f>SUM(AG9:AQ9)</f>
        <v>4730216</v>
      </c>
      <c r="AG9" s="355">
        <f t="shared" ref="AG9:AQ9" si="2">AG13+AG91+AG104+AG110</f>
        <v>30000</v>
      </c>
      <c r="AH9" s="356">
        <f t="shared" si="2"/>
        <v>402600</v>
      </c>
      <c r="AI9" s="357">
        <f t="shared" si="2"/>
        <v>0</v>
      </c>
      <c r="AJ9" s="358">
        <f t="shared" si="2"/>
        <v>3905000</v>
      </c>
      <c r="AK9" s="359">
        <f t="shared" si="2"/>
        <v>26929</v>
      </c>
      <c r="AL9" s="360">
        <f t="shared" si="2"/>
        <v>193364</v>
      </c>
      <c r="AM9" s="360">
        <f t="shared" si="2"/>
        <v>137157</v>
      </c>
      <c r="AN9" s="360">
        <f t="shared" si="2"/>
        <v>17931</v>
      </c>
      <c r="AO9" s="360">
        <f t="shared" si="2"/>
        <v>17235</v>
      </c>
      <c r="AP9" s="360">
        <f t="shared" si="2"/>
        <v>0</v>
      </c>
      <c r="AQ9" s="357">
        <f t="shared" si="2"/>
        <v>0</v>
      </c>
    </row>
    <row r="10" spans="1:45" s="192" customFormat="1" ht="15">
      <c r="A10" s="538" t="s">
        <v>82</v>
      </c>
      <c r="B10" s="539"/>
      <c r="C10" s="539"/>
      <c r="D10" s="539"/>
      <c r="E10" s="539"/>
      <c r="F10" s="539"/>
      <c r="G10" s="540"/>
      <c r="H10" s="351" t="str">
        <f>IF('Ad-2. UNOS prihoda'!H9-'3. Plan rashoda i izdataka'!H12=0,"","Prihodi i rashodi nisu usklađeni s izvorima financiranja")</f>
        <v/>
      </c>
      <c r="I10" s="361" t="str">
        <f>IF('Ad-2. UNOS prihoda'!I9-'3. Plan rashoda i izdataka'!I12=0,"","Prihodi i rashodi nisu usklađeni s izvorima financiranja")</f>
        <v/>
      </c>
      <c r="J10" s="362" t="str">
        <f>IF('Ad-2. UNOS prihoda'!J9-'3. Plan rashoda i izdataka'!J12=0,"","Prihodi i rashodi nisu usklađeni s izvorima financiranja")</f>
        <v/>
      </c>
      <c r="K10" s="363" t="str">
        <f>IF('Ad-2. UNOS prihoda'!K9-'3. Plan rashoda i izdataka'!K12=0,"","Prihodi i rashodi nisu usklađeni s izvorima financiranja")</f>
        <v/>
      </c>
      <c r="L10" s="364" t="str">
        <f>IF('Ad-2. UNOS prihoda'!L9-'3. Plan rashoda i izdataka'!L12=0,"","Prihodi i rashodi nisu usklađeni s izvorima financiranja")</f>
        <v/>
      </c>
      <c r="M10" s="361" t="str">
        <f>IF('Ad-2. UNOS prihoda'!M9-'3. Plan rashoda i izdataka'!M12=0,"","Prihodi i rashodi nisu usklađeni s izvorima financiranja")</f>
        <v/>
      </c>
      <c r="N10" s="365" t="str">
        <f>IF('Ad-2. UNOS prihoda'!N9-'3. Plan rashoda i izdataka'!N12=0,"","Prihodi i rashodi nisu usklađeni s izvorima financiranja")</f>
        <v/>
      </c>
      <c r="O10" s="365" t="str">
        <f>IF('Ad-2. UNOS prihoda'!O9-'3. Plan rashoda i izdataka'!O12=0,"","Prihodi i rashodi nisu usklađeni s izvorima financiranja")</f>
        <v/>
      </c>
      <c r="P10" s="365" t="str">
        <f>IF('Ad-2. UNOS prihoda'!P9-'3. Plan rashoda i izdataka'!P12=0,"","Prihodi i rashodi nisu usklađeni s izvorima financiranja")</f>
        <v/>
      </c>
      <c r="Q10" s="365" t="str">
        <f>IF('Ad-2. UNOS prihoda'!Q9-'3. Plan rashoda i izdataka'!Q12=0,"","Prihodi i rashodi nisu usklađeni s izvorima financiranja")</f>
        <v/>
      </c>
      <c r="R10" s="365" t="str">
        <f>IF('Ad-2. UNOS prihoda'!R9-'3. Plan rashoda i izdataka'!R12=0,"","Prihodi i rashodi nisu usklađeni s izvorima financiranja")</f>
        <v/>
      </c>
      <c r="S10" s="363" t="str">
        <f>IF('Ad-2. UNOS prihoda'!S9-'3. Plan rashoda i izdataka'!S12=0,"","Prihodi i rashodi nisu usklađeni s izvorima financiranja")</f>
        <v/>
      </c>
      <c r="T10" s="351" t="str">
        <f>IF('Ad-2. UNOS prihoda'!T9-'3. Plan rashoda i izdataka'!T12=0,"","Prihodi i rashodi nisu usklađeni s izvorima financiranja")</f>
        <v/>
      </c>
      <c r="U10" s="361" t="str">
        <f>IF('Ad-2. UNOS prihoda'!U9-'3. Plan rashoda i izdataka'!U12=0,"","Prihodi i rashodi nisu usklađeni s izvorima financiranja")</f>
        <v/>
      </c>
      <c r="V10" s="362" t="str">
        <f>IF('Ad-2. UNOS prihoda'!V9-'3. Plan rashoda i izdataka'!V12=0,"","Prihodi i rashodi nisu usklađeni s izvorima financiranja")</f>
        <v/>
      </c>
      <c r="W10" s="363" t="str">
        <f>IF('Ad-2. UNOS prihoda'!W9-'3. Plan rashoda i izdataka'!W12=0,"","Prihodi i rashodi nisu usklađeni s izvorima financiranja")</f>
        <v/>
      </c>
      <c r="X10" s="364" t="str">
        <f>IF('Ad-2. UNOS prihoda'!X9-'3. Plan rashoda i izdataka'!X12=0,"","Prihodi i rashodi nisu usklađeni s izvorima financiranja")</f>
        <v/>
      </c>
      <c r="Y10" s="361" t="str">
        <f>IF('Ad-2. UNOS prihoda'!Y9-'3. Plan rashoda i izdataka'!Y12=0,"","Prihodi i rashodi nisu usklađeni s izvorima financiranja")</f>
        <v/>
      </c>
      <c r="Z10" s="365" t="str">
        <f>IF('Ad-2. UNOS prihoda'!Z9-'3. Plan rashoda i izdataka'!Z12=0,"","Prihodi i rashodi nisu usklađeni s izvorima financiranja")</f>
        <v/>
      </c>
      <c r="AA10" s="365" t="str">
        <f>IF('Ad-2. UNOS prihoda'!AA9-'3. Plan rashoda i izdataka'!AA12=0,"","Prihodi i rashodi nisu usklađeni s izvorima financiranja")</f>
        <v/>
      </c>
      <c r="AB10" s="365" t="str">
        <f>IF('Ad-2. UNOS prihoda'!AB9-'3. Plan rashoda i izdataka'!AB12=0,"","Prihodi i rashodi nisu usklađeni s izvorima financiranja")</f>
        <v/>
      </c>
      <c r="AC10" s="365" t="str">
        <f>IF('Ad-2. UNOS prihoda'!AC9-'3. Plan rashoda i izdataka'!AC12=0,"","Prihodi i rashodi nisu usklađeni s izvorima financiranja")</f>
        <v/>
      </c>
      <c r="AD10" s="365" t="str">
        <f>IF('Ad-2. UNOS prihoda'!AD9-'3. Plan rashoda i izdataka'!AD12=0,"","Prihodi i rashodi nisu usklađeni s izvorima financiranja")</f>
        <v/>
      </c>
      <c r="AE10" s="363" t="str">
        <f>IF('Ad-2. UNOS prihoda'!AE9-'3. Plan rashoda i izdataka'!AE12=0,"","Prihodi i rashodi nisu usklađeni s izvorima financiranja")</f>
        <v/>
      </c>
      <c r="AF10" s="351" t="str">
        <f>IF('Ad-2. UNOS prihoda'!AF9-'3. Plan rashoda i izdataka'!AF12=0,"","Prihodi i rashodi nisu usklađeni s izvorima financiranja")</f>
        <v/>
      </c>
      <c r="AG10" s="361" t="str">
        <f>IF('Ad-2. UNOS prihoda'!AG9-'3. Plan rashoda i izdataka'!AG12=0,"","Prihodi i rashodi nisu usklađeni s izvorima financiranja")</f>
        <v/>
      </c>
      <c r="AH10" s="362" t="str">
        <f>IF('Ad-2. UNOS prihoda'!AH9-'3. Plan rashoda i izdataka'!AH12=0,"","Prihodi i rashodi nisu usklađeni s izvorima financiranja")</f>
        <v/>
      </c>
      <c r="AI10" s="363" t="str">
        <f>IF('Ad-2. UNOS prihoda'!AI9-'3. Plan rashoda i izdataka'!AI12=0,"","Prihodi i rashodi nisu usklađeni s izvorima financiranja")</f>
        <v/>
      </c>
      <c r="AJ10" s="364" t="str">
        <f>IF('Ad-2. UNOS prihoda'!AJ9-'3. Plan rashoda i izdataka'!AJ12=0,"","Prihodi i rashodi nisu usklađeni s izvorima financiranja")</f>
        <v/>
      </c>
      <c r="AK10" s="361" t="str">
        <f>IF('Ad-2. UNOS prihoda'!AK9-'3. Plan rashoda i izdataka'!AK12=0,"","Prihodi i rashodi nisu usklađeni s izvorima financiranja")</f>
        <v/>
      </c>
      <c r="AL10" s="365" t="str">
        <f>IF('Ad-2. UNOS prihoda'!AL9-'3. Plan rashoda i izdataka'!AL12=0,"","Prihodi i rashodi nisu usklađeni s izvorima financiranja")</f>
        <v/>
      </c>
      <c r="AM10" s="365" t="str">
        <f>IF('Ad-2. UNOS prihoda'!AM9-'3. Plan rashoda i izdataka'!AM12=0,"","Prihodi i rashodi nisu usklađeni s izvorima financiranja")</f>
        <v/>
      </c>
      <c r="AN10" s="365" t="str">
        <f>IF('Ad-2. UNOS prihoda'!AN9-'3. Plan rashoda i izdataka'!AN12=0,"","Prihodi i rashodi nisu usklađeni s izvorima financiranja")</f>
        <v/>
      </c>
      <c r="AO10" s="365" t="str">
        <f>IF('Ad-2. UNOS prihoda'!AO9-'3. Plan rashoda i izdataka'!AO12=0,"","Prihodi i rashodi nisu usklađeni s izvorima financiranja")</f>
        <v/>
      </c>
      <c r="AP10" s="365" t="str">
        <f>IF('Ad-2. UNOS prihoda'!AP9-'3. Plan rashoda i izdataka'!AP12=0,"","Prihodi i rashodi nisu usklađeni s izvorima financiranja")</f>
        <v/>
      </c>
      <c r="AQ10" s="363" t="str">
        <f>IF('Ad-2. UNOS prihoda'!AQ9-'3. Plan rashoda i izdataka'!AQ12=0,"","Prihodi i rashodi nisu usklađeni s izvorima financiranja")</f>
        <v/>
      </c>
    </row>
    <row r="11" spans="1:45" s="191" customFormat="1" ht="13.5" customHeight="1">
      <c r="A11" s="234"/>
      <c r="B11" s="328"/>
      <c r="C11" s="328"/>
      <c r="D11" s="321"/>
      <c r="E11" s="321"/>
      <c r="F11" s="367"/>
      <c r="G11" s="367"/>
      <c r="H11" s="67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9"/>
      <c r="T11" s="67"/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9"/>
      <c r="AF11" s="67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9"/>
    </row>
    <row r="12" spans="1:45" s="191" customFormat="1" ht="18.600000000000001" customHeight="1">
      <c r="A12" s="528" t="s">
        <v>73</v>
      </c>
      <c r="B12" s="529"/>
      <c r="C12" s="529"/>
      <c r="D12" s="529"/>
      <c r="E12" s="529"/>
      <c r="F12" s="529"/>
      <c r="G12" s="529"/>
      <c r="H12" s="370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2"/>
      <c r="T12" s="37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2"/>
      <c r="AF12" s="370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2"/>
    </row>
    <row r="13" spans="1:45" s="194" customFormat="1" ht="15.75" customHeight="1">
      <c r="A13" s="320">
        <v>6</v>
      </c>
      <c r="B13" s="210"/>
      <c r="C13" s="368"/>
      <c r="D13" s="522" t="s">
        <v>48</v>
      </c>
      <c r="E13" s="522"/>
      <c r="F13" s="522"/>
      <c r="G13" s="523"/>
      <c r="H13" s="239">
        <f t="shared" ref="H13:H74" si="3">SUM(I13:S13)</f>
        <v>4510300</v>
      </c>
      <c r="I13" s="318">
        <f t="shared" ref="I13:S13" si="4">I14+I49+I60+I67+I81+I86</f>
        <v>30000</v>
      </c>
      <c r="J13" s="265">
        <f t="shared" si="4"/>
        <v>390000</v>
      </c>
      <c r="K13" s="241">
        <f t="shared" si="4"/>
        <v>0</v>
      </c>
      <c r="L13" s="371">
        <f t="shared" si="4"/>
        <v>3905000</v>
      </c>
      <c r="M13" s="242">
        <f t="shared" si="4"/>
        <v>12800</v>
      </c>
      <c r="N13" s="243">
        <f t="shared" si="4"/>
        <v>156500</v>
      </c>
      <c r="O13" s="243">
        <f t="shared" si="4"/>
        <v>0</v>
      </c>
      <c r="P13" s="243">
        <f t="shared" si="4"/>
        <v>10000</v>
      </c>
      <c r="Q13" s="243">
        <f t="shared" si="4"/>
        <v>6000</v>
      </c>
      <c r="R13" s="243">
        <f t="shared" si="4"/>
        <v>0</v>
      </c>
      <c r="S13" s="241">
        <f t="shared" si="4"/>
        <v>0</v>
      </c>
      <c r="T13" s="239">
        <f t="shared" ref="T13:T74" si="5">SUM(U13:AE13)</f>
        <v>161200</v>
      </c>
      <c r="U13" s="318">
        <f t="shared" ref="U13:AE13" si="6">U14+U49+U60+U67+U81+U86</f>
        <v>0</v>
      </c>
      <c r="V13" s="265">
        <f t="shared" si="6"/>
        <v>12600</v>
      </c>
      <c r="W13" s="241">
        <f t="shared" si="6"/>
        <v>0</v>
      </c>
      <c r="X13" s="371">
        <f t="shared" si="6"/>
        <v>0</v>
      </c>
      <c r="Y13" s="242">
        <f t="shared" si="6"/>
        <v>0</v>
      </c>
      <c r="Z13" s="243">
        <f t="shared" si="6"/>
        <v>0</v>
      </c>
      <c r="AA13" s="243">
        <f t="shared" si="6"/>
        <v>140500</v>
      </c>
      <c r="AB13" s="243">
        <f t="shared" si="6"/>
        <v>6500</v>
      </c>
      <c r="AC13" s="243">
        <f t="shared" si="6"/>
        <v>1600</v>
      </c>
      <c r="AD13" s="243">
        <f t="shared" si="6"/>
        <v>0</v>
      </c>
      <c r="AE13" s="241">
        <f t="shared" si="6"/>
        <v>0</v>
      </c>
      <c r="AF13" s="239">
        <f t="shared" ref="AF13:AF74" si="7">SUM(AG13:AQ13)</f>
        <v>4671500</v>
      </c>
      <c r="AG13" s="318">
        <f t="shared" ref="AG13:AQ13" si="8">AG14+AG49+AG60+AG67+AG81+AG86</f>
        <v>30000</v>
      </c>
      <c r="AH13" s="265">
        <f t="shared" si="8"/>
        <v>402600</v>
      </c>
      <c r="AI13" s="241">
        <f t="shared" si="8"/>
        <v>0</v>
      </c>
      <c r="AJ13" s="371">
        <f t="shared" si="8"/>
        <v>3905000</v>
      </c>
      <c r="AK13" s="242">
        <f t="shared" si="8"/>
        <v>12800</v>
      </c>
      <c r="AL13" s="243">
        <f t="shared" si="8"/>
        <v>156500</v>
      </c>
      <c r="AM13" s="243">
        <f t="shared" si="8"/>
        <v>140500</v>
      </c>
      <c r="AN13" s="243">
        <f t="shared" si="8"/>
        <v>16500</v>
      </c>
      <c r="AO13" s="243">
        <f t="shared" si="8"/>
        <v>7600</v>
      </c>
      <c r="AP13" s="243">
        <f t="shared" si="8"/>
        <v>0</v>
      </c>
      <c r="AQ13" s="241">
        <f t="shared" si="8"/>
        <v>0</v>
      </c>
      <c r="AR13" s="245"/>
      <c r="AS13" s="245"/>
    </row>
    <row r="14" spans="1:45" s="192" customFormat="1" ht="28.15" customHeight="1">
      <c r="A14" s="520">
        <v>63</v>
      </c>
      <c r="B14" s="521"/>
      <c r="C14" s="372"/>
      <c r="D14" s="522" t="s">
        <v>49</v>
      </c>
      <c r="E14" s="522"/>
      <c r="F14" s="522"/>
      <c r="G14" s="523"/>
      <c r="H14" s="239">
        <f t="shared" si="3"/>
        <v>3915000</v>
      </c>
      <c r="I14" s="318">
        <f>I15+I18+I23+I30+I35+I44</f>
        <v>0</v>
      </c>
      <c r="J14" s="265">
        <f t="shared" ref="J14:S14" si="9">J15+J18+J23+J30+J35+J44</f>
        <v>0</v>
      </c>
      <c r="K14" s="241">
        <f t="shared" si="9"/>
        <v>0</v>
      </c>
      <c r="L14" s="306">
        <f t="shared" si="9"/>
        <v>3905000</v>
      </c>
      <c r="M14" s="242">
        <f t="shared" si="9"/>
        <v>0</v>
      </c>
      <c r="N14" s="243">
        <f t="shared" si="9"/>
        <v>0</v>
      </c>
      <c r="O14" s="243">
        <f t="shared" si="9"/>
        <v>0</v>
      </c>
      <c r="P14" s="243">
        <f t="shared" si="9"/>
        <v>10000</v>
      </c>
      <c r="Q14" s="243">
        <f t="shared" si="9"/>
        <v>0</v>
      </c>
      <c r="R14" s="243">
        <f t="shared" si="9"/>
        <v>0</v>
      </c>
      <c r="S14" s="241">
        <f t="shared" si="9"/>
        <v>0</v>
      </c>
      <c r="T14" s="239">
        <f t="shared" si="5"/>
        <v>147000</v>
      </c>
      <c r="U14" s="318">
        <f>U15+U18+U23+U30+U35+U44</f>
        <v>0</v>
      </c>
      <c r="V14" s="265">
        <f t="shared" ref="V14:AE14" si="10">V15+V18+V23+V30+V35+V44</f>
        <v>0</v>
      </c>
      <c r="W14" s="241">
        <f t="shared" si="10"/>
        <v>0</v>
      </c>
      <c r="X14" s="306">
        <f t="shared" si="10"/>
        <v>0</v>
      </c>
      <c r="Y14" s="242">
        <f t="shared" si="10"/>
        <v>0</v>
      </c>
      <c r="Z14" s="243">
        <f t="shared" si="10"/>
        <v>0</v>
      </c>
      <c r="AA14" s="243">
        <f t="shared" si="10"/>
        <v>140500</v>
      </c>
      <c r="AB14" s="243">
        <f t="shared" si="10"/>
        <v>6500</v>
      </c>
      <c r="AC14" s="243">
        <f t="shared" si="10"/>
        <v>0</v>
      </c>
      <c r="AD14" s="243">
        <f t="shared" si="10"/>
        <v>0</v>
      </c>
      <c r="AE14" s="241">
        <f t="shared" si="10"/>
        <v>0</v>
      </c>
      <c r="AF14" s="239">
        <f t="shared" si="7"/>
        <v>4062000</v>
      </c>
      <c r="AG14" s="318">
        <f>AG15+AG18+AG23+AG30+AG35+AG44</f>
        <v>0</v>
      </c>
      <c r="AH14" s="265">
        <f t="shared" ref="AH14:AQ14" si="11">AH15+AH18+AH23+AH30+AH35+AH44</f>
        <v>0</v>
      </c>
      <c r="AI14" s="241">
        <f t="shared" si="11"/>
        <v>0</v>
      </c>
      <c r="AJ14" s="306">
        <f t="shared" si="11"/>
        <v>3905000</v>
      </c>
      <c r="AK14" s="242">
        <f t="shared" si="11"/>
        <v>0</v>
      </c>
      <c r="AL14" s="243">
        <f t="shared" si="11"/>
        <v>0</v>
      </c>
      <c r="AM14" s="243">
        <f t="shared" si="11"/>
        <v>140500</v>
      </c>
      <c r="AN14" s="243">
        <f t="shared" si="11"/>
        <v>16500</v>
      </c>
      <c r="AO14" s="243">
        <f t="shared" si="11"/>
        <v>0</v>
      </c>
      <c r="AP14" s="243">
        <f t="shared" si="11"/>
        <v>0</v>
      </c>
      <c r="AQ14" s="241">
        <f t="shared" si="11"/>
        <v>0</v>
      </c>
      <c r="AR14" s="245"/>
      <c r="AS14" s="245"/>
    </row>
    <row r="15" spans="1:45" s="192" customFormat="1" ht="15" customHeight="1">
      <c r="A15" s="520">
        <v>631</v>
      </c>
      <c r="B15" s="521"/>
      <c r="C15" s="521"/>
      <c r="D15" s="522" t="s">
        <v>50</v>
      </c>
      <c r="E15" s="522"/>
      <c r="F15" s="522"/>
      <c r="G15" s="523"/>
      <c r="H15" s="239">
        <f t="shared" si="3"/>
        <v>0</v>
      </c>
      <c r="I15" s="318">
        <f>SUM(I16:I17)</f>
        <v>0</v>
      </c>
      <c r="J15" s="265">
        <f t="shared" ref="J15:S15" si="12">SUM(J16:J17)</f>
        <v>0</v>
      </c>
      <c r="K15" s="241">
        <f t="shared" si="12"/>
        <v>0</v>
      </c>
      <c r="L15" s="306">
        <f t="shared" si="12"/>
        <v>0</v>
      </c>
      <c r="M15" s="242">
        <f t="shared" si="12"/>
        <v>0</v>
      </c>
      <c r="N15" s="243">
        <f t="shared" si="12"/>
        <v>0</v>
      </c>
      <c r="O15" s="243">
        <f t="shared" si="12"/>
        <v>0</v>
      </c>
      <c r="P15" s="243">
        <f t="shared" si="12"/>
        <v>0</v>
      </c>
      <c r="Q15" s="243">
        <f t="shared" si="12"/>
        <v>0</v>
      </c>
      <c r="R15" s="243">
        <f t="shared" si="12"/>
        <v>0</v>
      </c>
      <c r="S15" s="241">
        <f t="shared" si="12"/>
        <v>0</v>
      </c>
      <c r="T15" s="239">
        <f t="shared" si="5"/>
        <v>0</v>
      </c>
      <c r="U15" s="318">
        <f>SUM(U16:U17)</f>
        <v>0</v>
      </c>
      <c r="V15" s="265">
        <f t="shared" ref="V15:AE15" si="13">SUM(V16:V17)</f>
        <v>0</v>
      </c>
      <c r="W15" s="241">
        <f t="shared" si="13"/>
        <v>0</v>
      </c>
      <c r="X15" s="306">
        <f t="shared" si="13"/>
        <v>0</v>
      </c>
      <c r="Y15" s="242">
        <f t="shared" si="13"/>
        <v>0</v>
      </c>
      <c r="Z15" s="243">
        <f t="shared" si="13"/>
        <v>0</v>
      </c>
      <c r="AA15" s="243">
        <f t="shared" si="13"/>
        <v>0</v>
      </c>
      <c r="AB15" s="243">
        <f t="shared" si="13"/>
        <v>0</v>
      </c>
      <c r="AC15" s="243">
        <f t="shared" si="13"/>
        <v>0</v>
      </c>
      <c r="AD15" s="243">
        <f t="shared" si="13"/>
        <v>0</v>
      </c>
      <c r="AE15" s="241">
        <f t="shared" si="13"/>
        <v>0</v>
      </c>
      <c r="AF15" s="239">
        <f t="shared" si="7"/>
        <v>0</v>
      </c>
      <c r="AG15" s="318">
        <f>SUM(AG16:AG17)</f>
        <v>0</v>
      </c>
      <c r="AH15" s="265">
        <f t="shared" ref="AH15:AQ15" si="14">SUM(AH16:AH17)</f>
        <v>0</v>
      </c>
      <c r="AI15" s="241">
        <f t="shared" si="14"/>
        <v>0</v>
      </c>
      <c r="AJ15" s="306">
        <f t="shared" si="14"/>
        <v>0</v>
      </c>
      <c r="AK15" s="242">
        <f t="shared" si="14"/>
        <v>0</v>
      </c>
      <c r="AL15" s="243">
        <f t="shared" si="14"/>
        <v>0</v>
      </c>
      <c r="AM15" s="243">
        <f t="shared" si="14"/>
        <v>0</v>
      </c>
      <c r="AN15" s="243">
        <f t="shared" si="14"/>
        <v>0</v>
      </c>
      <c r="AO15" s="243">
        <f t="shared" si="14"/>
        <v>0</v>
      </c>
      <c r="AP15" s="243">
        <f t="shared" si="14"/>
        <v>0</v>
      </c>
      <c r="AQ15" s="241">
        <f t="shared" si="14"/>
        <v>0</v>
      </c>
      <c r="AR15" s="245"/>
      <c r="AS15" s="245"/>
    </row>
    <row r="16" spans="1:45" s="199" customFormat="1" ht="15" customHeight="1">
      <c r="A16" s="397"/>
      <c r="B16" s="387"/>
      <c r="C16" s="387" t="s">
        <v>164</v>
      </c>
      <c r="D16" s="561" t="s">
        <v>165</v>
      </c>
      <c r="E16" s="561"/>
      <c r="F16" s="561"/>
      <c r="G16" s="562"/>
      <c r="H16" s="388">
        <f t="shared" si="3"/>
        <v>0</v>
      </c>
      <c r="I16" s="55"/>
      <c r="J16" s="311"/>
      <c r="K16" s="57"/>
      <c r="L16" s="426"/>
      <c r="M16" s="291"/>
      <c r="N16" s="56"/>
      <c r="O16" s="327"/>
      <c r="P16" s="56"/>
      <c r="Q16" s="56"/>
      <c r="R16" s="56"/>
      <c r="S16" s="57"/>
      <c r="T16" s="388">
        <f t="shared" si="5"/>
        <v>0</v>
      </c>
      <c r="U16" s="55"/>
      <c r="V16" s="311"/>
      <c r="W16" s="57"/>
      <c r="X16" s="426"/>
      <c r="Y16" s="291"/>
      <c r="Z16" s="56"/>
      <c r="AA16" s="327"/>
      <c r="AB16" s="56"/>
      <c r="AC16" s="56"/>
      <c r="AD16" s="56"/>
      <c r="AE16" s="57"/>
      <c r="AF16" s="388">
        <f t="shared" si="7"/>
        <v>0</v>
      </c>
      <c r="AG16" s="55"/>
      <c r="AH16" s="311"/>
      <c r="AI16" s="57"/>
      <c r="AJ16" s="426"/>
      <c r="AK16" s="291"/>
      <c r="AL16" s="56"/>
      <c r="AM16" s="56">
        <f>O16+AA16</f>
        <v>0</v>
      </c>
      <c r="AN16" s="56"/>
      <c r="AO16" s="56"/>
      <c r="AP16" s="56"/>
      <c r="AQ16" s="57"/>
      <c r="AR16" s="389"/>
      <c r="AS16" s="389"/>
    </row>
    <row r="17" spans="1:45" s="199" customFormat="1" ht="15" customHeight="1">
      <c r="A17" s="397"/>
      <c r="B17" s="387"/>
      <c r="C17" s="387">
        <v>63112</v>
      </c>
      <c r="D17" s="561" t="s">
        <v>166</v>
      </c>
      <c r="E17" s="561"/>
      <c r="F17" s="561"/>
      <c r="G17" s="562"/>
      <c r="H17" s="388">
        <f t="shared" si="3"/>
        <v>0</v>
      </c>
      <c r="I17" s="55"/>
      <c r="J17" s="311"/>
      <c r="K17" s="57"/>
      <c r="L17" s="426"/>
      <c r="M17" s="291"/>
      <c r="N17" s="56"/>
      <c r="O17" s="327"/>
      <c r="P17" s="56"/>
      <c r="Q17" s="56"/>
      <c r="R17" s="56"/>
      <c r="S17" s="57"/>
      <c r="T17" s="388">
        <f t="shared" si="5"/>
        <v>0</v>
      </c>
      <c r="U17" s="55"/>
      <c r="V17" s="311"/>
      <c r="W17" s="57"/>
      <c r="X17" s="426"/>
      <c r="Y17" s="291"/>
      <c r="Z17" s="56"/>
      <c r="AA17" s="327"/>
      <c r="AB17" s="56"/>
      <c r="AC17" s="56"/>
      <c r="AD17" s="56"/>
      <c r="AE17" s="57"/>
      <c r="AF17" s="388">
        <f t="shared" si="7"/>
        <v>0</v>
      </c>
      <c r="AG17" s="55"/>
      <c r="AH17" s="311"/>
      <c r="AI17" s="57"/>
      <c r="AJ17" s="426"/>
      <c r="AK17" s="291"/>
      <c r="AL17" s="56"/>
      <c r="AM17" s="56">
        <f>O17+AA17</f>
        <v>0</v>
      </c>
      <c r="AN17" s="56"/>
      <c r="AO17" s="56"/>
      <c r="AP17" s="56"/>
      <c r="AQ17" s="57"/>
      <c r="AR17" s="389"/>
      <c r="AS17" s="389"/>
    </row>
    <row r="18" spans="1:45" s="192" customFormat="1" ht="30" customHeight="1">
      <c r="A18" s="520">
        <v>632</v>
      </c>
      <c r="B18" s="521"/>
      <c r="C18" s="521"/>
      <c r="D18" s="522" t="s">
        <v>51</v>
      </c>
      <c r="E18" s="522"/>
      <c r="F18" s="522"/>
      <c r="G18" s="523"/>
      <c r="H18" s="239">
        <f t="shared" si="3"/>
        <v>0</v>
      </c>
      <c r="I18" s="318">
        <f>SUM(I19:I22)</f>
        <v>0</v>
      </c>
      <c r="J18" s="265">
        <f t="shared" ref="J18:S18" si="15">SUM(J19:J22)</f>
        <v>0</v>
      </c>
      <c r="K18" s="241">
        <f t="shared" si="15"/>
        <v>0</v>
      </c>
      <c r="L18" s="306">
        <f t="shared" si="15"/>
        <v>0</v>
      </c>
      <c r="M18" s="242">
        <f t="shared" si="15"/>
        <v>0</v>
      </c>
      <c r="N18" s="243">
        <f t="shared" si="15"/>
        <v>0</v>
      </c>
      <c r="O18" s="243">
        <f t="shared" si="15"/>
        <v>0</v>
      </c>
      <c r="P18" s="243">
        <f t="shared" si="15"/>
        <v>0</v>
      </c>
      <c r="Q18" s="243">
        <f t="shared" si="15"/>
        <v>0</v>
      </c>
      <c r="R18" s="243">
        <f t="shared" si="15"/>
        <v>0</v>
      </c>
      <c r="S18" s="241">
        <f t="shared" si="15"/>
        <v>0</v>
      </c>
      <c r="T18" s="239">
        <f t="shared" si="5"/>
        <v>0</v>
      </c>
      <c r="U18" s="318">
        <f>SUM(U19:U22)</f>
        <v>0</v>
      </c>
      <c r="V18" s="265">
        <f t="shared" ref="V18:AE18" si="16">SUM(V19:V22)</f>
        <v>0</v>
      </c>
      <c r="W18" s="241">
        <f t="shared" si="16"/>
        <v>0</v>
      </c>
      <c r="X18" s="306">
        <f t="shared" si="16"/>
        <v>0</v>
      </c>
      <c r="Y18" s="242">
        <f t="shared" si="16"/>
        <v>0</v>
      </c>
      <c r="Z18" s="243">
        <f t="shared" si="16"/>
        <v>0</v>
      </c>
      <c r="AA18" s="243">
        <f t="shared" si="16"/>
        <v>0</v>
      </c>
      <c r="AB18" s="243">
        <f t="shared" si="16"/>
        <v>0</v>
      </c>
      <c r="AC18" s="243">
        <f t="shared" si="16"/>
        <v>0</v>
      </c>
      <c r="AD18" s="243">
        <f t="shared" si="16"/>
        <v>0</v>
      </c>
      <c r="AE18" s="241">
        <f t="shared" si="16"/>
        <v>0</v>
      </c>
      <c r="AF18" s="239">
        <f t="shared" si="7"/>
        <v>0</v>
      </c>
      <c r="AG18" s="318">
        <f>SUM(AG19:AG22)</f>
        <v>0</v>
      </c>
      <c r="AH18" s="265">
        <f t="shared" ref="AH18:AQ18" si="17">SUM(AH19:AH22)</f>
        <v>0</v>
      </c>
      <c r="AI18" s="241">
        <f t="shared" si="17"/>
        <v>0</v>
      </c>
      <c r="AJ18" s="306">
        <f t="shared" si="17"/>
        <v>0</v>
      </c>
      <c r="AK18" s="242">
        <f t="shared" si="17"/>
        <v>0</v>
      </c>
      <c r="AL18" s="243">
        <f t="shared" si="17"/>
        <v>0</v>
      </c>
      <c r="AM18" s="243">
        <f t="shared" si="17"/>
        <v>0</v>
      </c>
      <c r="AN18" s="243">
        <f t="shared" si="17"/>
        <v>0</v>
      </c>
      <c r="AO18" s="243">
        <f t="shared" si="17"/>
        <v>0</v>
      </c>
      <c r="AP18" s="243">
        <f t="shared" si="17"/>
        <v>0</v>
      </c>
      <c r="AQ18" s="241">
        <f t="shared" si="17"/>
        <v>0</v>
      </c>
      <c r="AR18" s="245"/>
      <c r="AS18" s="245"/>
    </row>
    <row r="19" spans="1:45" s="199" customFormat="1" ht="31.9" customHeight="1">
      <c r="A19" s="397"/>
      <c r="B19" s="387"/>
      <c r="C19" s="387" t="s">
        <v>167</v>
      </c>
      <c r="D19" s="561" t="s">
        <v>168</v>
      </c>
      <c r="E19" s="561"/>
      <c r="F19" s="561"/>
      <c r="G19" s="562"/>
      <c r="H19" s="388">
        <f t="shared" si="3"/>
        <v>0</v>
      </c>
      <c r="I19" s="55"/>
      <c r="J19" s="311"/>
      <c r="K19" s="427"/>
      <c r="L19" s="426"/>
      <c r="M19" s="291"/>
      <c r="N19" s="56"/>
      <c r="O19" s="327"/>
      <c r="P19" s="327"/>
      <c r="Q19" s="56"/>
      <c r="R19" s="56"/>
      <c r="S19" s="57"/>
      <c r="T19" s="388">
        <f t="shared" si="5"/>
        <v>0</v>
      </c>
      <c r="U19" s="55"/>
      <c r="V19" s="311"/>
      <c r="W19" s="427"/>
      <c r="X19" s="426"/>
      <c r="Y19" s="291"/>
      <c r="Z19" s="56"/>
      <c r="AA19" s="327"/>
      <c r="AB19" s="327"/>
      <c r="AC19" s="56"/>
      <c r="AD19" s="56"/>
      <c r="AE19" s="57"/>
      <c r="AF19" s="388">
        <f t="shared" si="7"/>
        <v>0</v>
      </c>
      <c r="AG19" s="55"/>
      <c r="AH19" s="311"/>
      <c r="AI19" s="427"/>
      <c r="AJ19" s="426"/>
      <c r="AK19" s="291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9"/>
      <c r="AS19" s="389"/>
    </row>
    <row r="20" spans="1:45" s="199" customFormat="1" ht="29.45" customHeight="1">
      <c r="A20" s="397"/>
      <c r="B20" s="387"/>
      <c r="C20" s="387">
        <v>63221</v>
      </c>
      <c r="D20" s="561" t="s">
        <v>169</v>
      </c>
      <c r="E20" s="561"/>
      <c r="F20" s="561"/>
      <c r="G20" s="562"/>
      <c r="H20" s="388">
        <f t="shared" si="3"/>
        <v>0</v>
      </c>
      <c r="I20" s="55"/>
      <c r="J20" s="311"/>
      <c r="K20" s="427"/>
      <c r="L20" s="426"/>
      <c r="M20" s="291"/>
      <c r="N20" s="56"/>
      <c r="O20" s="327"/>
      <c r="P20" s="327"/>
      <c r="Q20" s="56"/>
      <c r="R20" s="56"/>
      <c r="S20" s="57"/>
      <c r="T20" s="388">
        <f t="shared" si="5"/>
        <v>0</v>
      </c>
      <c r="U20" s="55"/>
      <c r="V20" s="311"/>
      <c r="W20" s="427"/>
      <c r="X20" s="426"/>
      <c r="Y20" s="291"/>
      <c r="Z20" s="56"/>
      <c r="AA20" s="327"/>
      <c r="AB20" s="327"/>
      <c r="AC20" s="56"/>
      <c r="AD20" s="56"/>
      <c r="AE20" s="57"/>
      <c r="AF20" s="388">
        <f t="shared" si="7"/>
        <v>0</v>
      </c>
      <c r="AG20" s="55"/>
      <c r="AH20" s="311"/>
      <c r="AI20" s="427"/>
      <c r="AJ20" s="426"/>
      <c r="AK20" s="291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9"/>
      <c r="AS20" s="389"/>
    </row>
    <row r="21" spans="1:45" s="199" customFormat="1" ht="14.25">
      <c r="A21" s="397"/>
      <c r="B21" s="387"/>
      <c r="C21" s="387">
        <v>63231</v>
      </c>
      <c r="D21" s="561" t="s">
        <v>170</v>
      </c>
      <c r="E21" s="561"/>
      <c r="F21" s="561"/>
      <c r="G21" s="562"/>
      <c r="H21" s="388">
        <f t="shared" si="3"/>
        <v>0</v>
      </c>
      <c r="I21" s="55"/>
      <c r="J21" s="311"/>
      <c r="K21" s="427"/>
      <c r="L21" s="426"/>
      <c r="M21" s="291"/>
      <c r="N21" s="56"/>
      <c r="O21" s="327"/>
      <c r="P21" s="327"/>
      <c r="Q21" s="56"/>
      <c r="R21" s="56"/>
      <c r="S21" s="57"/>
      <c r="T21" s="388">
        <f t="shared" si="5"/>
        <v>0</v>
      </c>
      <c r="U21" s="55"/>
      <c r="V21" s="311"/>
      <c r="W21" s="427"/>
      <c r="X21" s="426"/>
      <c r="Y21" s="291"/>
      <c r="Z21" s="56"/>
      <c r="AA21" s="327"/>
      <c r="AB21" s="327"/>
      <c r="AC21" s="56"/>
      <c r="AD21" s="56"/>
      <c r="AE21" s="57"/>
      <c r="AF21" s="388">
        <f t="shared" si="7"/>
        <v>0</v>
      </c>
      <c r="AG21" s="55"/>
      <c r="AH21" s="311"/>
      <c r="AI21" s="427"/>
      <c r="AJ21" s="426"/>
      <c r="AK21" s="291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9"/>
      <c r="AS21" s="389"/>
    </row>
    <row r="22" spans="1:45" s="199" customFormat="1" ht="14.25">
      <c r="A22" s="397"/>
      <c r="B22" s="387"/>
      <c r="C22" s="387">
        <v>63241</v>
      </c>
      <c r="D22" s="561" t="s">
        <v>171</v>
      </c>
      <c r="E22" s="561"/>
      <c r="F22" s="561"/>
      <c r="G22" s="562"/>
      <c r="H22" s="388">
        <f t="shared" si="3"/>
        <v>0</v>
      </c>
      <c r="I22" s="55"/>
      <c r="J22" s="311"/>
      <c r="K22" s="427"/>
      <c r="L22" s="426"/>
      <c r="M22" s="291"/>
      <c r="N22" s="56"/>
      <c r="O22" s="327"/>
      <c r="P22" s="327"/>
      <c r="Q22" s="56"/>
      <c r="R22" s="56"/>
      <c r="S22" s="57"/>
      <c r="T22" s="388">
        <f t="shared" si="5"/>
        <v>0</v>
      </c>
      <c r="U22" s="55"/>
      <c r="V22" s="311"/>
      <c r="W22" s="427"/>
      <c r="X22" s="426"/>
      <c r="Y22" s="291"/>
      <c r="Z22" s="56"/>
      <c r="AA22" s="327"/>
      <c r="AB22" s="327"/>
      <c r="AC22" s="56"/>
      <c r="AD22" s="56"/>
      <c r="AE22" s="57"/>
      <c r="AF22" s="388">
        <f t="shared" si="7"/>
        <v>0</v>
      </c>
      <c r="AG22" s="55"/>
      <c r="AH22" s="311"/>
      <c r="AI22" s="427"/>
      <c r="AJ22" s="426"/>
      <c r="AK22" s="291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9"/>
      <c r="AS22" s="389"/>
    </row>
    <row r="23" spans="1:45" s="192" customFormat="1" ht="15" customHeight="1">
      <c r="A23" s="520">
        <v>634</v>
      </c>
      <c r="B23" s="521"/>
      <c r="C23" s="521"/>
      <c r="D23" s="522" t="s">
        <v>110</v>
      </c>
      <c r="E23" s="522"/>
      <c r="F23" s="522"/>
      <c r="G23" s="523"/>
      <c r="H23" s="239">
        <f t="shared" si="3"/>
        <v>0</v>
      </c>
      <c r="I23" s="318">
        <f>SUM(I24:I29)</f>
        <v>0</v>
      </c>
      <c r="J23" s="265">
        <f t="shared" ref="J23:S23" si="19">SUM(J24:J29)</f>
        <v>0</v>
      </c>
      <c r="K23" s="390">
        <f t="shared" si="19"/>
        <v>0</v>
      </c>
      <c r="L23" s="306">
        <f t="shared" si="19"/>
        <v>0</v>
      </c>
      <c r="M23" s="242">
        <f t="shared" si="19"/>
        <v>0</v>
      </c>
      <c r="N23" s="243">
        <f t="shared" si="19"/>
        <v>0</v>
      </c>
      <c r="O23" s="243">
        <f t="shared" si="19"/>
        <v>0</v>
      </c>
      <c r="P23" s="243">
        <f t="shared" si="19"/>
        <v>0</v>
      </c>
      <c r="Q23" s="243">
        <f t="shared" si="19"/>
        <v>0</v>
      </c>
      <c r="R23" s="243">
        <f t="shared" si="19"/>
        <v>0</v>
      </c>
      <c r="S23" s="241">
        <f t="shared" si="19"/>
        <v>0</v>
      </c>
      <c r="T23" s="239">
        <f t="shared" si="5"/>
        <v>5000</v>
      </c>
      <c r="U23" s="318">
        <f>SUM(U24:U29)</f>
        <v>0</v>
      </c>
      <c r="V23" s="265">
        <f t="shared" ref="V23:AE23" si="20">SUM(V24:V29)</f>
        <v>0</v>
      </c>
      <c r="W23" s="390">
        <f t="shared" si="20"/>
        <v>0</v>
      </c>
      <c r="X23" s="306">
        <f t="shared" si="20"/>
        <v>0</v>
      </c>
      <c r="Y23" s="242">
        <f t="shared" si="20"/>
        <v>0</v>
      </c>
      <c r="Z23" s="243">
        <f t="shared" si="20"/>
        <v>0</v>
      </c>
      <c r="AA23" s="243">
        <f t="shared" si="20"/>
        <v>0</v>
      </c>
      <c r="AB23" s="243">
        <f t="shared" si="20"/>
        <v>5000</v>
      </c>
      <c r="AC23" s="243">
        <f t="shared" si="20"/>
        <v>0</v>
      </c>
      <c r="AD23" s="243">
        <f t="shared" si="20"/>
        <v>0</v>
      </c>
      <c r="AE23" s="241">
        <f t="shared" si="20"/>
        <v>0</v>
      </c>
      <c r="AF23" s="239">
        <f t="shared" si="7"/>
        <v>5000</v>
      </c>
      <c r="AG23" s="318">
        <f>SUM(AG24:AG29)</f>
        <v>0</v>
      </c>
      <c r="AH23" s="265">
        <f t="shared" ref="AH23:AQ23" si="21">SUM(AH24:AH29)</f>
        <v>0</v>
      </c>
      <c r="AI23" s="390">
        <f t="shared" si="21"/>
        <v>0</v>
      </c>
      <c r="AJ23" s="306">
        <f t="shared" si="21"/>
        <v>0</v>
      </c>
      <c r="AK23" s="242">
        <f t="shared" si="21"/>
        <v>0</v>
      </c>
      <c r="AL23" s="243">
        <f t="shared" si="21"/>
        <v>0</v>
      </c>
      <c r="AM23" s="243">
        <f t="shared" si="21"/>
        <v>0</v>
      </c>
      <c r="AN23" s="243">
        <f t="shared" si="21"/>
        <v>5000</v>
      </c>
      <c r="AO23" s="243">
        <f t="shared" si="21"/>
        <v>0</v>
      </c>
      <c r="AP23" s="243">
        <f t="shared" si="21"/>
        <v>0</v>
      </c>
      <c r="AQ23" s="241">
        <f t="shared" si="21"/>
        <v>0</v>
      </c>
      <c r="AR23" s="245"/>
      <c r="AS23" s="245"/>
    </row>
    <row r="24" spans="1:45" s="199" customFormat="1" ht="15" customHeight="1">
      <c r="A24" s="397"/>
      <c r="B24" s="387"/>
      <c r="C24" s="387">
        <v>63414</v>
      </c>
      <c r="D24" s="561" t="s">
        <v>172</v>
      </c>
      <c r="E24" s="561"/>
      <c r="F24" s="561"/>
      <c r="G24" s="562"/>
      <c r="H24" s="388">
        <f t="shared" si="3"/>
        <v>0</v>
      </c>
      <c r="I24" s="55"/>
      <c r="J24" s="311"/>
      <c r="K24" s="427"/>
      <c r="L24" s="426"/>
      <c r="M24" s="291"/>
      <c r="N24" s="56"/>
      <c r="O24" s="56"/>
      <c r="P24" s="327"/>
      <c r="Q24" s="56"/>
      <c r="R24" s="56"/>
      <c r="S24" s="57"/>
      <c r="T24" s="388">
        <f t="shared" si="5"/>
        <v>5000</v>
      </c>
      <c r="U24" s="55"/>
      <c r="V24" s="311"/>
      <c r="W24" s="427"/>
      <c r="X24" s="426"/>
      <c r="Y24" s="291"/>
      <c r="Z24" s="56"/>
      <c r="AA24" s="56"/>
      <c r="AB24" s="327">
        <v>5000</v>
      </c>
      <c r="AC24" s="56"/>
      <c r="AD24" s="56"/>
      <c r="AE24" s="57"/>
      <c r="AF24" s="388">
        <f t="shared" si="7"/>
        <v>5000</v>
      </c>
      <c r="AG24" s="55"/>
      <c r="AH24" s="311"/>
      <c r="AI24" s="427"/>
      <c r="AJ24" s="426"/>
      <c r="AK24" s="291"/>
      <c r="AL24" s="56"/>
      <c r="AM24" s="56"/>
      <c r="AN24" s="56">
        <f>P24+AB24</f>
        <v>5000</v>
      </c>
      <c r="AO24" s="56"/>
      <c r="AP24" s="56"/>
      <c r="AQ24" s="57"/>
      <c r="AR24" s="389"/>
      <c r="AS24" s="389"/>
    </row>
    <row r="25" spans="1:45" s="199" customFormat="1" ht="34.9" customHeight="1">
      <c r="A25" s="397"/>
      <c r="B25" s="387"/>
      <c r="C25" s="387">
        <v>63415</v>
      </c>
      <c r="D25" s="564" t="s">
        <v>173</v>
      </c>
      <c r="E25" s="564"/>
      <c r="F25" s="564"/>
      <c r="G25" s="565"/>
      <c r="H25" s="388">
        <f t="shared" si="3"/>
        <v>0</v>
      </c>
      <c r="I25" s="55"/>
      <c r="J25" s="311"/>
      <c r="K25" s="427"/>
      <c r="L25" s="426"/>
      <c r="M25" s="291"/>
      <c r="N25" s="56"/>
      <c r="O25" s="56"/>
      <c r="P25" s="327"/>
      <c r="Q25" s="56"/>
      <c r="R25" s="56"/>
      <c r="S25" s="57"/>
      <c r="T25" s="388">
        <f t="shared" si="5"/>
        <v>0</v>
      </c>
      <c r="U25" s="55"/>
      <c r="V25" s="311"/>
      <c r="W25" s="427"/>
      <c r="X25" s="426"/>
      <c r="Y25" s="291"/>
      <c r="Z25" s="56"/>
      <c r="AA25" s="56"/>
      <c r="AB25" s="327"/>
      <c r="AC25" s="56"/>
      <c r="AD25" s="56"/>
      <c r="AE25" s="57"/>
      <c r="AF25" s="388">
        <f t="shared" si="7"/>
        <v>0</v>
      </c>
      <c r="AG25" s="55"/>
      <c r="AH25" s="311"/>
      <c r="AI25" s="427"/>
      <c r="AJ25" s="426"/>
      <c r="AK25" s="291"/>
      <c r="AL25" s="56"/>
      <c r="AM25" s="56"/>
      <c r="AN25" s="56">
        <f t="shared" ref="AN25:AN29" si="22">P25+AB25</f>
        <v>0</v>
      </c>
      <c r="AO25" s="56"/>
      <c r="AP25" s="56"/>
      <c r="AQ25" s="57"/>
      <c r="AR25" s="389"/>
      <c r="AS25" s="389"/>
    </row>
    <row r="26" spans="1:45" s="199" customFormat="1" ht="30.6" customHeight="1">
      <c r="A26" s="397"/>
      <c r="B26" s="387"/>
      <c r="C26" s="387">
        <v>63416</v>
      </c>
      <c r="D26" s="561" t="s">
        <v>174</v>
      </c>
      <c r="E26" s="561"/>
      <c r="F26" s="561"/>
      <c r="G26" s="562"/>
      <c r="H26" s="388">
        <f t="shared" si="3"/>
        <v>0</v>
      </c>
      <c r="I26" s="55"/>
      <c r="J26" s="311"/>
      <c r="K26" s="427"/>
      <c r="L26" s="426"/>
      <c r="M26" s="291"/>
      <c r="N26" s="56"/>
      <c r="O26" s="56"/>
      <c r="P26" s="327"/>
      <c r="Q26" s="56"/>
      <c r="R26" s="56"/>
      <c r="S26" s="57"/>
      <c r="T26" s="388">
        <f t="shared" si="5"/>
        <v>0</v>
      </c>
      <c r="U26" s="55"/>
      <c r="V26" s="311"/>
      <c r="W26" s="427"/>
      <c r="X26" s="426"/>
      <c r="Y26" s="291"/>
      <c r="Z26" s="56"/>
      <c r="AA26" s="56"/>
      <c r="AB26" s="327"/>
      <c r="AC26" s="56"/>
      <c r="AD26" s="56"/>
      <c r="AE26" s="57"/>
      <c r="AF26" s="388">
        <f t="shared" si="7"/>
        <v>0</v>
      </c>
      <c r="AG26" s="55"/>
      <c r="AH26" s="311"/>
      <c r="AI26" s="427"/>
      <c r="AJ26" s="426"/>
      <c r="AK26" s="291"/>
      <c r="AL26" s="56"/>
      <c r="AM26" s="56"/>
      <c r="AN26" s="56">
        <f t="shared" si="22"/>
        <v>0</v>
      </c>
      <c r="AO26" s="56"/>
      <c r="AP26" s="56"/>
      <c r="AQ26" s="57"/>
      <c r="AR26" s="389"/>
      <c r="AS26" s="389"/>
    </row>
    <row r="27" spans="1:45" s="199" customFormat="1" ht="30.6" customHeight="1">
      <c r="A27" s="397"/>
      <c r="B27" s="387"/>
      <c r="C27" s="387">
        <v>63424</v>
      </c>
      <c r="D27" s="561" t="s">
        <v>175</v>
      </c>
      <c r="E27" s="561"/>
      <c r="F27" s="561"/>
      <c r="G27" s="562"/>
      <c r="H27" s="388">
        <f t="shared" si="3"/>
        <v>0</v>
      </c>
      <c r="I27" s="55"/>
      <c r="J27" s="311"/>
      <c r="K27" s="427"/>
      <c r="L27" s="426"/>
      <c r="M27" s="291"/>
      <c r="N27" s="56"/>
      <c r="O27" s="56"/>
      <c r="P27" s="327"/>
      <c r="Q27" s="56"/>
      <c r="R27" s="56"/>
      <c r="S27" s="57"/>
      <c r="T27" s="388">
        <f t="shared" si="5"/>
        <v>0</v>
      </c>
      <c r="U27" s="55"/>
      <c r="V27" s="311"/>
      <c r="W27" s="427"/>
      <c r="X27" s="426"/>
      <c r="Y27" s="291"/>
      <c r="Z27" s="56"/>
      <c r="AA27" s="56"/>
      <c r="AB27" s="327"/>
      <c r="AC27" s="56"/>
      <c r="AD27" s="56"/>
      <c r="AE27" s="57"/>
      <c r="AF27" s="388">
        <f t="shared" si="7"/>
        <v>0</v>
      </c>
      <c r="AG27" s="55"/>
      <c r="AH27" s="311"/>
      <c r="AI27" s="427"/>
      <c r="AJ27" s="426"/>
      <c r="AK27" s="291"/>
      <c r="AL27" s="56"/>
      <c r="AM27" s="56"/>
      <c r="AN27" s="56">
        <f t="shared" si="22"/>
        <v>0</v>
      </c>
      <c r="AO27" s="56"/>
      <c r="AP27" s="56"/>
      <c r="AQ27" s="57"/>
      <c r="AR27" s="389"/>
      <c r="AS27" s="389"/>
    </row>
    <row r="28" spans="1:45" s="199" customFormat="1" ht="46.9" customHeight="1">
      <c r="A28" s="397"/>
      <c r="B28" s="387"/>
      <c r="C28" s="387">
        <v>63425</v>
      </c>
      <c r="D28" s="561" t="s">
        <v>176</v>
      </c>
      <c r="E28" s="561"/>
      <c r="F28" s="561"/>
      <c r="G28" s="562"/>
      <c r="H28" s="388">
        <f t="shared" si="3"/>
        <v>0</v>
      </c>
      <c r="I28" s="55"/>
      <c r="J28" s="311"/>
      <c r="K28" s="427"/>
      <c r="L28" s="426"/>
      <c r="M28" s="291"/>
      <c r="N28" s="56"/>
      <c r="O28" s="56"/>
      <c r="P28" s="327"/>
      <c r="Q28" s="56"/>
      <c r="R28" s="56"/>
      <c r="S28" s="57"/>
      <c r="T28" s="388">
        <f t="shared" si="5"/>
        <v>0</v>
      </c>
      <c r="U28" s="55"/>
      <c r="V28" s="311"/>
      <c r="W28" s="427"/>
      <c r="X28" s="426"/>
      <c r="Y28" s="291"/>
      <c r="Z28" s="56"/>
      <c r="AA28" s="56"/>
      <c r="AB28" s="327"/>
      <c r="AC28" s="56"/>
      <c r="AD28" s="56"/>
      <c r="AE28" s="57"/>
      <c r="AF28" s="388">
        <f t="shared" si="7"/>
        <v>0</v>
      </c>
      <c r="AG28" s="55"/>
      <c r="AH28" s="311"/>
      <c r="AI28" s="427"/>
      <c r="AJ28" s="426"/>
      <c r="AK28" s="291"/>
      <c r="AL28" s="56"/>
      <c r="AM28" s="56"/>
      <c r="AN28" s="56">
        <f t="shared" si="22"/>
        <v>0</v>
      </c>
      <c r="AO28" s="56"/>
      <c r="AP28" s="56"/>
      <c r="AQ28" s="57"/>
      <c r="AR28" s="389"/>
      <c r="AS28" s="389"/>
    </row>
    <row r="29" spans="1:45" s="199" customFormat="1" ht="46.15" customHeight="1">
      <c r="A29" s="397"/>
      <c r="B29" s="387"/>
      <c r="C29" s="387">
        <v>63426</v>
      </c>
      <c r="D29" s="561" t="s">
        <v>177</v>
      </c>
      <c r="E29" s="561"/>
      <c r="F29" s="561"/>
      <c r="G29" s="562"/>
      <c r="H29" s="388">
        <f t="shared" si="3"/>
        <v>0</v>
      </c>
      <c r="I29" s="55"/>
      <c r="J29" s="311"/>
      <c r="K29" s="427"/>
      <c r="L29" s="426"/>
      <c r="M29" s="291"/>
      <c r="N29" s="56"/>
      <c r="O29" s="56"/>
      <c r="P29" s="327"/>
      <c r="Q29" s="56"/>
      <c r="R29" s="56"/>
      <c r="S29" s="57"/>
      <c r="T29" s="388">
        <f t="shared" si="5"/>
        <v>0</v>
      </c>
      <c r="U29" s="55"/>
      <c r="V29" s="311"/>
      <c r="W29" s="427"/>
      <c r="X29" s="426"/>
      <c r="Y29" s="291"/>
      <c r="Z29" s="56"/>
      <c r="AA29" s="56"/>
      <c r="AB29" s="327"/>
      <c r="AC29" s="56"/>
      <c r="AD29" s="56"/>
      <c r="AE29" s="57"/>
      <c r="AF29" s="388">
        <f t="shared" si="7"/>
        <v>0</v>
      </c>
      <c r="AG29" s="55"/>
      <c r="AH29" s="311"/>
      <c r="AI29" s="427"/>
      <c r="AJ29" s="426"/>
      <c r="AK29" s="291"/>
      <c r="AL29" s="56"/>
      <c r="AM29" s="56"/>
      <c r="AN29" s="56">
        <f t="shared" si="22"/>
        <v>0</v>
      </c>
      <c r="AO29" s="56"/>
      <c r="AP29" s="56"/>
      <c r="AQ29" s="57"/>
      <c r="AR29" s="389"/>
      <c r="AS29" s="389"/>
    </row>
    <row r="30" spans="1:45" s="192" customFormat="1" ht="29.25" customHeight="1">
      <c r="A30" s="520">
        <v>636</v>
      </c>
      <c r="B30" s="521"/>
      <c r="C30" s="521"/>
      <c r="D30" s="522" t="s">
        <v>62</v>
      </c>
      <c r="E30" s="522"/>
      <c r="F30" s="522"/>
      <c r="G30" s="523"/>
      <c r="H30" s="239">
        <f t="shared" si="3"/>
        <v>3915000</v>
      </c>
      <c r="I30" s="318">
        <f>SUM(I31:I34)</f>
        <v>0</v>
      </c>
      <c r="J30" s="265">
        <f t="shared" ref="J30:S30" si="23">SUM(J31:J34)</f>
        <v>0</v>
      </c>
      <c r="K30" s="241">
        <f t="shared" si="23"/>
        <v>0</v>
      </c>
      <c r="L30" s="306">
        <f t="shared" si="23"/>
        <v>3905000</v>
      </c>
      <c r="M30" s="242">
        <f t="shared" si="23"/>
        <v>0</v>
      </c>
      <c r="N30" s="243">
        <f t="shared" si="23"/>
        <v>0</v>
      </c>
      <c r="O30" s="243">
        <f t="shared" si="23"/>
        <v>0</v>
      </c>
      <c r="P30" s="243">
        <f t="shared" si="23"/>
        <v>10000</v>
      </c>
      <c r="Q30" s="243">
        <f t="shared" si="23"/>
        <v>0</v>
      </c>
      <c r="R30" s="243">
        <f t="shared" si="23"/>
        <v>0</v>
      </c>
      <c r="S30" s="241">
        <f t="shared" si="23"/>
        <v>0</v>
      </c>
      <c r="T30" s="239">
        <f t="shared" si="5"/>
        <v>1500</v>
      </c>
      <c r="U30" s="318">
        <f>SUM(U31:U34)</f>
        <v>0</v>
      </c>
      <c r="V30" s="265">
        <f t="shared" ref="V30:AE30" si="24">SUM(V31:V34)</f>
        <v>0</v>
      </c>
      <c r="W30" s="241">
        <f t="shared" si="24"/>
        <v>0</v>
      </c>
      <c r="X30" s="306">
        <f t="shared" si="24"/>
        <v>0</v>
      </c>
      <c r="Y30" s="242">
        <f t="shared" si="24"/>
        <v>0</v>
      </c>
      <c r="Z30" s="243">
        <f t="shared" si="24"/>
        <v>0</v>
      </c>
      <c r="AA30" s="243">
        <f t="shared" si="24"/>
        <v>0</v>
      </c>
      <c r="AB30" s="243">
        <f t="shared" si="24"/>
        <v>1500</v>
      </c>
      <c r="AC30" s="243">
        <f t="shared" si="24"/>
        <v>0</v>
      </c>
      <c r="AD30" s="243">
        <f t="shared" si="24"/>
        <v>0</v>
      </c>
      <c r="AE30" s="241">
        <f t="shared" si="24"/>
        <v>0</v>
      </c>
      <c r="AF30" s="239">
        <f t="shared" si="7"/>
        <v>3916500</v>
      </c>
      <c r="AG30" s="318">
        <f>SUM(AG31:AG34)</f>
        <v>0</v>
      </c>
      <c r="AH30" s="265">
        <f t="shared" ref="AH30:AQ30" si="25">SUM(AH31:AH34)</f>
        <v>0</v>
      </c>
      <c r="AI30" s="241">
        <f t="shared" si="25"/>
        <v>0</v>
      </c>
      <c r="AJ30" s="306">
        <f t="shared" si="25"/>
        <v>3905000</v>
      </c>
      <c r="AK30" s="242">
        <f t="shared" si="25"/>
        <v>0</v>
      </c>
      <c r="AL30" s="243">
        <f t="shared" si="25"/>
        <v>0</v>
      </c>
      <c r="AM30" s="243">
        <f t="shared" si="25"/>
        <v>0</v>
      </c>
      <c r="AN30" s="243">
        <f t="shared" si="25"/>
        <v>11500</v>
      </c>
      <c r="AO30" s="243">
        <f t="shared" si="25"/>
        <v>0</v>
      </c>
      <c r="AP30" s="243">
        <f t="shared" si="25"/>
        <v>0</v>
      </c>
      <c r="AQ30" s="241">
        <f t="shared" si="25"/>
        <v>0</v>
      </c>
      <c r="AR30" s="245"/>
      <c r="AS30" s="245"/>
    </row>
    <row r="31" spans="1:45" s="199" customFormat="1" ht="31.9" customHeight="1">
      <c r="A31" s="397"/>
      <c r="B31" s="387"/>
      <c r="C31" s="387">
        <v>63612</v>
      </c>
      <c r="D31" s="561" t="s">
        <v>178</v>
      </c>
      <c r="E31" s="561"/>
      <c r="F31" s="561"/>
      <c r="G31" s="562"/>
      <c r="H31" s="388">
        <f t="shared" si="3"/>
        <v>3905000</v>
      </c>
      <c r="I31" s="55"/>
      <c r="J31" s="311"/>
      <c r="K31" s="427"/>
      <c r="L31" s="307">
        <v>3905000</v>
      </c>
      <c r="M31" s="291"/>
      <c r="N31" s="56"/>
      <c r="O31" s="56"/>
      <c r="P31" s="327"/>
      <c r="Q31" s="56"/>
      <c r="R31" s="56"/>
      <c r="S31" s="57"/>
      <c r="T31" s="388">
        <f t="shared" si="5"/>
        <v>1500</v>
      </c>
      <c r="U31" s="55"/>
      <c r="V31" s="311"/>
      <c r="W31" s="427"/>
      <c r="X31" s="307"/>
      <c r="Y31" s="291"/>
      <c r="Z31" s="56"/>
      <c r="AA31" s="56"/>
      <c r="AB31" s="327">
        <v>1500</v>
      </c>
      <c r="AC31" s="56"/>
      <c r="AD31" s="56"/>
      <c r="AE31" s="57"/>
      <c r="AF31" s="388">
        <f t="shared" si="7"/>
        <v>3906500</v>
      </c>
      <c r="AG31" s="55"/>
      <c r="AH31" s="311"/>
      <c r="AI31" s="427"/>
      <c r="AJ31" s="426">
        <f>L31+X31</f>
        <v>3905000</v>
      </c>
      <c r="AK31" s="291"/>
      <c r="AL31" s="56"/>
      <c r="AM31" s="56"/>
      <c r="AN31" s="56">
        <f>P31+AB31</f>
        <v>1500</v>
      </c>
      <c r="AO31" s="56"/>
      <c r="AP31" s="56"/>
      <c r="AQ31" s="57"/>
      <c r="AR31" s="389"/>
      <c r="AS31" s="389"/>
    </row>
    <row r="32" spans="1:45" s="199" customFormat="1" ht="34.15" customHeight="1">
      <c r="A32" s="397"/>
      <c r="B32" s="387"/>
      <c r="C32" s="387">
        <v>63613</v>
      </c>
      <c r="D32" s="561" t="s">
        <v>179</v>
      </c>
      <c r="E32" s="561"/>
      <c r="F32" s="561"/>
      <c r="G32" s="562"/>
      <c r="H32" s="388">
        <f t="shared" si="3"/>
        <v>10000</v>
      </c>
      <c r="I32" s="55"/>
      <c r="J32" s="311"/>
      <c r="K32" s="427"/>
      <c r="L32" s="426"/>
      <c r="M32" s="291"/>
      <c r="N32" s="56"/>
      <c r="O32" s="56"/>
      <c r="P32" s="327">
        <v>10000</v>
      </c>
      <c r="Q32" s="56"/>
      <c r="R32" s="56"/>
      <c r="S32" s="57"/>
      <c r="T32" s="388">
        <f t="shared" si="5"/>
        <v>0</v>
      </c>
      <c r="U32" s="55"/>
      <c r="V32" s="311"/>
      <c r="W32" s="427"/>
      <c r="X32" s="426"/>
      <c r="Y32" s="291"/>
      <c r="Z32" s="56"/>
      <c r="AA32" s="56"/>
      <c r="AB32" s="327"/>
      <c r="AC32" s="56"/>
      <c r="AD32" s="56"/>
      <c r="AE32" s="57"/>
      <c r="AF32" s="388">
        <f t="shared" si="7"/>
        <v>10000</v>
      </c>
      <c r="AG32" s="55"/>
      <c r="AH32" s="311"/>
      <c r="AI32" s="427"/>
      <c r="AJ32" s="426"/>
      <c r="AK32" s="291"/>
      <c r="AL32" s="56"/>
      <c r="AM32" s="56"/>
      <c r="AN32" s="56">
        <f>P32+AB32</f>
        <v>10000</v>
      </c>
      <c r="AO32" s="56"/>
      <c r="AP32" s="56"/>
      <c r="AQ32" s="57"/>
      <c r="AR32" s="389"/>
      <c r="AS32" s="389"/>
    </row>
    <row r="33" spans="1:45" s="199" customFormat="1" ht="34.15" customHeight="1">
      <c r="A33" s="397"/>
      <c r="B33" s="387"/>
      <c r="C33" s="387">
        <v>63622</v>
      </c>
      <c r="D33" s="561" t="s">
        <v>180</v>
      </c>
      <c r="E33" s="561"/>
      <c r="F33" s="561"/>
      <c r="G33" s="562"/>
      <c r="H33" s="388">
        <f t="shared" si="3"/>
        <v>0</v>
      </c>
      <c r="I33" s="55"/>
      <c r="J33" s="311"/>
      <c r="K33" s="427"/>
      <c r="L33" s="307"/>
      <c r="M33" s="291"/>
      <c r="N33" s="56"/>
      <c r="O33" s="56"/>
      <c r="P33" s="327"/>
      <c r="Q33" s="56"/>
      <c r="R33" s="56"/>
      <c r="S33" s="57"/>
      <c r="T33" s="388">
        <f t="shared" si="5"/>
        <v>0</v>
      </c>
      <c r="U33" s="55"/>
      <c r="V33" s="311"/>
      <c r="W33" s="427"/>
      <c r="X33" s="307"/>
      <c r="Y33" s="291"/>
      <c r="Z33" s="56"/>
      <c r="AA33" s="56"/>
      <c r="AB33" s="327"/>
      <c r="AC33" s="56"/>
      <c r="AD33" s="56"/>
      <c r="AE33" s="57"/>
      <c r="AF33" s="388">
        <f t="shared" si="7"/>
        <v>0</v>
      </c>
      <c r="AG33" s="55"/>
      <c r="AH33" s="311"/>
      <c r="AI33" s="427"/>
      <c r="AJ33" s="426">
        <f>L33+X33</f>
        <v>0</v>
      </c>
      <c r="AK33" s="291"/>
      <c r="AL33" s="56"/>
      <c r="AM33" s="56"/>
      <c r="AN33" s="56">
        <f>P33+AB33</f>
        <v>0</v>
      </c>
      <c r="AO33" s="56"/>
      <c r="AP33" s="56"/>
      <c r="AQ33" s="57"/>
      <c r="AR33" s="389"/>
      <c r="AS33" s="389"/>
    </row>
    <row r="34" spans="1:45" s="199" customFormat="1" ht="34.15" customHeight="1">
      <c r="A34" s="397"/>
      <c r="B34" s="387"/>
      <c r="C34" s="387">
        <v>63623</v>
      </c>
      <c r="D34" s="561" t="s">
        <v>181</v>
      </c>
      <c r="E34" s="561"/>
      <c r="F34" s="561"/>
      <c r="G34" s="562"/>
      <c r="H34" s="388">
        <f t="shared" si="3"/>
        <v>0</v>
      </c>
      <c r="I34" s="55"/>
      <c r="J34" s="311"/>
      <c r="K34" s="427"/>
      <c r="L34" s="426"/>
      <c r="M34" s="291"/>
      <c r="N34" s="56"/>
      <c r="O34" s="56"/>
      <c r="P34" s="327"/>
      <c r="Q34" s="56"/>
      <c r="R34" s="56"/>
      <c r="S34" s="57"/>
      <c r="T34" s="388">
        <f t="shared" si="5"/>
        <v>0</v>
      </c>
      <c r="U34" s="55"/>
      <c r="V34" s="311"/>
      <c r="W34" s="427"/>
      <c r="X34" s="426"/>
      <c r="Y34" s="291"/>
      <c r="Z34" s="56"/>
      <c r="AA34" s="56"/>
      <c r="AB34" s="327"/>
      <c r="AC34" s="56"/>
      <c r="AD34" s="56"/>
      <c r="AE34" s="57"/>
      <c r="AF34" s="388">
        <f t="shared" si="7"/>
        <v>0</v>
      </c>
      <c r="AG34" s="55"/>
      <c r="AH34" s="311"/>
      <c r="AI34" s="427"/>
      <c r="AJ34" s="426"/>
      <c r="AK34" s="291"/>
      <c r="AL34" s="56"/>
      <c r="AM34" s="56"/>
      <c r="AN34" s="56">
        <f>P34+AB34</f>
        <v>0</v>
      </c>
      <c r="AO34" s="56"/>
      <c r="AP34" s="56"/>
      <c r="AQ34" s="57"/>
      <c r="AR34" s="389"/>
      <c r="AS34" s="389"/>
    </row>
    <row r="35" spans="1:45" s="192" customFormat="1" ht="29.25" customHeight="1">
      <c r="A35" s="520">
        <v>638</v>
      </c>
      <c r="B35" s="521"/>
      <c r="C35" s="521"/>
      <c r="D35" s="522" t="s">
        <v>158</v>
      </c>
      <c r="E35" s="522"/>
      <c r="F35" s="522"/>
      <c r="G35" s="523"/>
      <c r="H35" s="239">
        <f t="shared" si="3"/>
        <v>0</v>
      </c>
      <c r="I35" s="318">
        <f>SUM(I36:I43)</f>
        <v>0</v>
      </c>
      <c r="J35" s="265">
        <f t="shared" ref="J35:S35" si="26">SUM(J36:J43)</f>
        <v>0</v>
      </c>
      <c r="K35" s="241">
        <f t="shared" si="26"/>
        <v>0</v>
      </c>
      <c r="L35" s="306">
        <f t="shared" si="26"/>
        <v>0</v>
      </c>
      <c r="M35" s="242">
        <f t="shared" si="26"/>
        <v>0</v>
      </c>
      <c r="N35" s="243">
        <f t="shared" si="26"/>
        <v>0</v>
      </c>
      <c r="O35" s="243">
        <f t="shared" si="26"/>
        <v>0</v>
      </c>
      <c r="P35" s="243">
        <f t="shared" si="26"/>
        <v>0</v>
      </c>
      <c r="Q35" s="243">
        <f t="shared" si="26"/>
        <v>0</v>
      </c>
      <c r="R35" s="243">
        <f t="shared" si="26"/>
        <v>0</v>
      </c>
      <c r="S35" s="241">
        <f t="shared" si="26"/>
        <v>0</v>
      </c>
      <c r="T35" s="239">
        <f t="shared" si="5"/>
        <v>140500</v>
      </c>
      <c r="U35" s="318">
        <f>SUM(U36:U43)</f>
        <v>0</v>
      </c>
      <c r="V35" s="265">
        <f t="shared" ref="V35:AE35" si="27">SUM(V36:V43)</f>
        <v>0</v>
      </c>
      <c r="W35" s="241">
        <f t="shared" si="27"/>
        <v>0</v>
      </c>
      <c r="X35" s="306">
        <f t="shared" si="27"/>
        <v>0</v>
      </c>
      <c r="Y35" s="242">
        <f t="shared" si="27"/>
        <v>0</v>
      </c>
      <c r="Z35" s="243">
        <f t="shared" si="27"/>
        <v>0</v>
      </c>
      <c r="AA35" s="243">
        <f t="shared" si="27"/>
        <v>140500</v>
      </c>
      <c r="AB35" s="243">
        <f t="shared" si="27"/>
        <v>0</v>
      </c>
      <c r="AC35" s="243">
        <f t="shared" si="27"/>
        <v>0</v>
      </c>
      <c r="AD35" s="243">
        <f t="shared" si="27"/>
        <v>0</v>
      </c>
      <c r="AE35" s="241">
        <f t="shared" si="27"/>
        <v>0</v>
      </c>
      <c r="AF35" s="239">
        <f t="shared" si="7"/>
        <v>140500</v>
      </c>
      <c r="AG35" s="318">
        <f>SUM(AG36:AG43)</f>
        <v>0</v>
      </c>
      <c r="AH35" s="265">
        <f t="shared" ref="AH35:AQ35" si="28">SUM(AH36:AH43)</f>
        <v>0</v>
      </c>
      <c r="AI35" s="241">
        <f t="shared" si="28"/>
        <v>0</v>
      </c>
      <c r="AJ35" s="306">
        <f t="shared" si="28"/>
        <v>0</v>
      </c>
      <c r="AK35" s="242">
        <f t="shared" si="28"/>
        <v>0</v>
      </c>
      <c r="AL35" s="243">
        <f t="shared" si="28"/>
        <v>0</v>
      </c>
      <c r="AM35" s="243">
        <f t="shared" si="28"/>
        <v>140500</v>
      </c>
      <c r="AN35" s="243">
        <f t="shared" si="28"/>
        <v>0</v>
      </c>
      <c r="AO35" s="243">
        <f t="shared" si="28"/>
        <v>0</v>
      </c>
      <c r="AP35" s="243">
        <f t="shared" si="28"/>
        <v>0</v>
      </c>
      <c r="AQ35" s="241">
        <f t="shared" si="28"/>
        <v>0</v>
      </c>
      <c r="AR35" s="245"/>
      <c r="AS35" s="245"/>
    </row>
    <row r="36" spans="1:45" s="199" customFormat="1" ht="27" customHeight="1">
      <c r="A36" s="397"/>
      <c r="B36" s="387"/>
      <c r="C36" s="387">
        <v>63811</v>
      </c>
      <c r="D36" s="561" t="s">
        <v>182</v>
      </c>
      <c r="E36" s="561"/>
      <c r="F36" s="561"/>
      <c r="G36" s="562"/>
      <c r="H36" s="388">
        <f t="shared" si="3"/>
        <v>0</v>
      </c>
      <c r="I36" s="55"/>
      <c r="J36" s="311"/>
      <c r="K36" s="327"/>
      <c r="L36" s="426"/>
      <c r="M36" s="327"/>
      <c r="N36" s="56"/>
      <c r="O36" s="327"/>
      <c r="P36" s="56"/>
      <c r="Q36" s="56"/>
      <c r="R36" s="56"/>
      <c r="S36" s="57"/>
      <c r="T36" s="388">
        <f t="shared" si="5"/>
        <v>140500</v>
      </c>
      <c r="U36" s="55"/>
      <c r="V36" s="311"/>
      <c r="W36" s="327"/>
      <c r="X36" s="426"/>
      <c r="Y36" s="327"/>
      <c r="Z36" s="56"/>
      <c r="AA36" s="327">
        <v>140500</v>
      </c>
      <c r="AB36" s="56"/>
      <c r="AC36" s="56"/>
      <c r="AD36" s="56"/>
      <c r="AE36" s="57"/>
      <c r="AF36" s="388">
        <f t="shared" si="7"/>
        <v>140500</v>
      </c>
      <c r="AG36" s="55"/>
      <c r="AH36" s="311"/>
      <c r="AI36" s="56">
        <f>K36+W36</f>
        <v>0</v>
      </c>
      <c r="AJ36" s="426"/>
      <c r="AK36" s="56">
        <f>M36+Y36</f>
        <v>0</v>
      </c>
      <c r="AL36" s="56"/>
      <c r="AM36" s="56">
        <f t="shared" ref="AM36:AM43" si="29">O36+AA36</f>
        <v>140500</v>
      </c>
      <c r="AN36" s="56"/>
      <c r="AO36" s="56"/>
      <c r="AP36" s="56"/>
      <c r="AQ36" s="57"/>
      <c r="AR36" s="389"/>
      <c r="AS36" s="389"/>
    </row>
    <row r="37" spans="1:45" s="199" customFormat="1" ht="27" customHeight="1">
      <c r="A37" s="397"/>
      <c r="B37" s="387"/>
      <c r="C37" s="387">
        <v>63812</v>
      </c>
      <c r="D37" s="561" t="s">
        <v>183</v>
      </c>
      <c r="E37" s="561"/>
      <c r="F37" s="561"/>
      <c r="G37" s="562"/>
      <c r="H37" s="388">
        <f t="shared" si="3"/>
        <v>0</v>
      </c>
      <c r="I37" s="55"/>
      <c r="J37" s="311"/>
      <c r="K37" s="327"/>
      <c r="L37" s="426"/>
      <c r="M37" s="327"/>
      <c r="N37" s="56"/>
      <c r="O37" s="327"/>
      <c r="P37" s="56"/>
      <c r="Q37" s="56"/>
      <c r="R37" s="56"/>
      <c r="S37" s="57"/>
      <c r="T37" s="388">
        <f t="shared" si="5"/>
        <v>0</v>
      </c>
      <c r="U37" s="55"/>
      <c r="V37" s="311"/>
      <c r="W37" s="327"/>
      <c r="X37" s="426"/>
      <c r="Y37" s="327"/>
      <c r="Z37" s="56"/>
      <c r="AA37" s="327"/>
      <c r="AB37" s="56"/>
      <c r="AC37" s="56"/>
      <c r="AD37" s="56"/>
      <c r="AE37" s="57"/>
      <c r="AF37" s="388">
        <f t="shared" si="7"/>
        <v>0</v>
      </c>
      <c r="AG37" s="55"/>
      <c r="AH37" s="311"/>
      <c r="AI37" s="56">
        <f>K37+W37</f>
        <v>0</v>
      </c>
      <c r="AJ37" s="426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9"/>
      <c r="AS37" s="389"/>
    </row>
    <row r="38" spans="1:45" s="199" customFormat="1" ht="39" customHeight="1">
      <c r="A38" s="397"/>
      <c r="B38" s="387"/>
      <c r="C38" s="387" t="s">
        <v>184</v>
      </c>
      <c r="D38" s="561" t="s">
        <v>185</v>
      </c>
      <c r="E38" s="561"/>
      <c r="F38" s="561"/>
      <c r="G38" s="562"/>
      <c r="H38" s="388">
        <f t="shared" si="3"/>
        <v>0</v>
      </c>
      <c r="I38" s="55"/>
      <c r="J38" s="311"/>
      <c r="K38" s="427"/>
      <c r="L38" s="426"/>
      <c r="M38" s="327"/>
      <c r="N38" s="56"/>
      <c r="O38" s="327"/>
      <c r="P38" s="56"/>
      <c r="Q38" s="56"/>
      <c r="R38" s="56"/>
      <c r="S38" s="57"/>
      <c r="T38" s="388">
        <f t="shared" si="5"/>
        <v>0</v>
      </c>
      <c r="U38" s="55"/>
      <c r="V38" s="311"/>
      <c r="W38" s="427"/>
      <c r="X38" s="426"/>
      <c r="Y38" s="327"/>
      <c r="Z38" s="56"/>
      <c r="AA38" s="327"/>
      <c r="AB38" s="56"/>
      <c r="AC38" s="56"/>
      <c r="AD38" s="56"/>
      <c r="AE38" s="57"/>
      <c r="AF38" s="388">
        <f t="shared" si="7"/>
        <v>0</v>
      </c>
      <c r="AG38" s="55"/>
      <c r="AH38" s="311"/>
      <c r="AI38" s="427"/>
      <c r="AJ38" s="426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9"/>
      <c r="AS38" s="389"/>
    </row>
    <row r="39" spans="1:45" s="199" customFormat="1" ht="27" customHeight="1">
      <c r="A39" s="397"/>
      <c r="B39" s="387"/>
      <c r="C39" s="387" t="s">
        <v>186</v>
      </c>
      <c r="D39" s="561" t="s">
        <v>187</v>
      </c>
      <c r="E39" s="561"/>
      <c r="F39" s="561"/>
      <c r="G39" s="562"/>
      <c r="H39" s="388">
        <f t="shared" si="3"/>
        <v>0</v>
      </c>
      <c r="I39" s="55"/>
      <c r="J39" s="311"/>
      <c r="K39" s="427"/>
      <c r="L39" s="426"/>
      <c r="M39" s="327"/>
      <c r="N39" s="56"/>
      <c r="O39" s="327"/>
      <c r="P39" s="56"/>
      <c r="Q39" s="56"/>
      <c r="R39" s="56"/>
      <c r="S39" s="57"/>
      <c r="T39" s="388">
        <f t="shared" si="5"/>
        <v>0</v>
      </c>
      <c r="U39" s="55"/>
      <c r="V39" s="311"/>
      <c r="W39" s="427"/>
      <c r="X39" s="426"/>
      <c r="Y39" s="327"/>
      <c r="Z39" s="56"/>
      <c r="AA39" s="327"/>
      <c r="AB39" s="56"/>
      <c r="AC39" s="56"/>
      <c r="AD39" s="56"/>
      <c r="AE39" s="57"/>
      <c r="AF39" s="388">
        <f t="shared" si="7"/>
        <v>0</v>
      </c>
      <c r="AG39" s="55"/>
      <c r="AH39" s="311"/>
      <c r="AI39" s="427"/>
      <c r="AJ39" s="426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9"/>
      <c r="AS39" s="389"/>
    </row>
    <row r="40" spans="1:45" s="199" customFormat="1" ht="27" customHeight="1">
      <c r="A40" s="397"/>
      <c r="B40" s="387"/>
      <c r="C40" s="387">
        <v>63821</v>
      </c>
      <c r="D40" s="561" t="s">
        <v>188</v>
      </c>
      <c r="E40" s="561"/>
      <c r="F40" s="561"/>
      <c r="G40" s="562"/>
      <c r="H40" s="388">
        <f t="shared" si="3"/>
        <v>0</v>
      </c>
      <c r="I40" s="55"/>
      <c r="J40" s="311"/>
      <c r="K40" s="427"/>
      <c r="L40" s="426"/>
      <c r="M40" s="327"/>
      <c r="N40" s="56"/>
      <c r="O40" s="327"/>
      <c r="P40" s="56"/>
      <c r="Q40" s="56"/>
      <c r="R40" s="56"/>
      <c r="S40" s="57"/>
      <c r="T40" s="388">
        <f t="shared" si="5"/>
        <v>0</v>
      </c>
      <c r="U40" s="55"/>
      <c r="V40" s="311"/>
      <c r="W40" s="427"/>
      <c r="X40" s="426"/>
      <c r="Y40" s="327"/>
      <c r="Z40" s="56"/>
      <c r="AA40" s="327"/>
      <c r="AB40" s="56"/>
      <c r="AC40" s="56"/>
      <c r="AD40" s="56"/>
      <c r="AE40" s="57"/>
      <c r="AF40" s="388">
        <f t="shared" si="7"/>
        <v>0</v>
      </c>
      <c r="AG40" s="55"/>
      <c r="AH40" s="311"/>
      <c r="AI40" s="427"/>
      <c r="AJ40" s="426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9"/>
      <c r="AS40" s="389"/>
    </row>
    <row r="41" spans="1:45" s="199" customFormat="1" ht="27" customHeight="1">
      <c r="A41" s="397"/>
      <c r="B41" s="387"/>
      <c r="C41" s="387">
        <v>63822</v>
      </c>
      <c r="D41" s="561" t="s">
        <v>189</v>
      </c>
      <c r="E41" s="561"/>
      <c r="F41" s="561"/>
      <c r="G41" s="562"/>
      <c r="H41" s="388">
        <f t="shared" si="3"/>
        <v>0</v>
      </c>
      <c r="I41" s="55"/>
      <c r="J41" s="311"/>
      <c r="K41" s="427"/>
      <c r="L41" s="426"/>
      <c r="M41" s="327"/>
      <c r="N41" s="56"/>
      <c r="O41" s="327"/>
      <c r="P41" s="56"/>
      <c r="Q41" s="56"/>
      <c r="R41" s="56"/>
      <c r="S41" s="57"/>
      <c r="T41" s="388">
        <f t="shared" si="5"/>
        <v>0</v>
      </c>
      <c r="U41" s="55"/>
      <c r="V41" s="311"/>
      <c r="W41" s="427"/>
      <c r="X41" s="426"/>
      <c r="Y41" s="327"/>
      <c r="Z41" s="56"/>
      <c r="AA41" s="327"/>
      <c r="AB41" s="56"/>
      <c r="AC41" s="56"/>
      <c r="AD41" s="56"/>
      <c r="AE41" s="57"/>
      <c r="AF41" s="388">
        <f t="shared" si="7"/>
        <v>0</v>
      </c>
      <c r="AG41" s="55"/>
      <c r="AH41" s="311"/>
      <c r="AI41" s="427"/>
      <c r="AJ41" s="426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9"/>
      <c r="AS41" s="389"/>
    </row>
    <row r="42" spans="1:45" s="199" customFormat="1" ht="39.6" customHeight="1">
      <c r="A42" s="397"/>
      <c r="B42" s="387"/>
      <c r="C42" s="387" t="s">
        <v>190</v>
      </c>
      <c r="D42" s="561" t="s">
        <v>191</v>
      </c>
      <c r="E42" s="561"/>
      <c r="F42" s="561"/>
      <c r="G42" s="562"/>
      <c r="H42" s="388">
        <f t="shared" si="3"/>
        <v>0</v>
      </c>
      <c r="I42" s="55"/>
      <c r="J42" s="311"/>
      <c r="K42" s="427"/>
      <c r="L42" s="426"/>
      <c r="M42" s="327"/>
      <c r="N42" s="56"/>
      <c r="O42" s="327"/>
      <c r="P42" s="56"/>
      <c r="Q42" s="56"/>
      <c r="R42" s="56"/>
      <c r="S42" s="57"/>
      <c r="T42" s="388">
        <f t="shared" si="5"/>
        <v>0</v>
      </c>
      <c r="U42" s="55"/>
      <c r="V42" s="311"/>
      <c r="W42" s="427"/>
      <c r="X42" s="426"/>
      <c r="Y42" s="327"/>
      <c r="Z42" s="56"/>
      <c r="AA42" s="327"/>
      <c r="AB42" s="56"/>
      <c r="AC42" s="56"/>
      <c r="AD42" s="56"/>
      <c r="AE42" s="57"/>
      <c r="AF42" s="388">
        <f t="shared" si="7"/>
        <v>0</v>
      </c>
      <c r="AG42" s="55"/>
      <c r="AH42" s="311"/>
      <c r="AI42" s="427"/>
      <c r="AJ42" s="426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9"/>
      <c r="AS42" s="389"/>
    </row>
    <row r="43" spans="1:45" s="199" customFormat="1" ht="27" customHeight="1">
      <c r="A43" s="397"/>
      <c r="B43" s="387"/>
      <c r="C43" s="387" t="s">
        <v>192</v>
      </c>
      <c r="D43" s="561" t="s">
        <v>193</v>
      </c>
      <c r="E43" s="561"/>
      <c r="F43" s="561"/>
      <c r="G43" s="562"/>
      <c r="H43" s="388">
        <f t="shared" si="3"/>
        <v>0</v>
      </c>
      <c r="I43" s="55"/>
      <c r="J43" s="311"/>
      <c r="K43" s="427"/>
      <c r="L43" s="426"/>
      <c r="M43" s="327"/>
      <c r="N43" s="56"/>
      <c r="O43" s="327"/>
      <c r="P43" s="56"/>
      <c r="Q43" s="56"/>
      <c r="R43" s="56"/>
      <c r="S43" s="57"/>
      <c r="T43" s="388">
        <f t="shared" si="5"/>
        <v>0</v>
      </c>
      <c r="U43" s="55"/>
      <c r="V43" s="311"/>
      <c r="W43" s="427"/>
      <c r="X43" s="426"/>
      <c r="Y43" s="327"/>
      <c r="Z43" s="56"/>
      <c r="AA43" s="327"/>
      <c r="AB43" s="56"/>
      <c r="AC43" s="56"/>
      <c r="AD43" s="56"/>
      <c r="AE43" s="57"/>
      <c r="AF43" s="388">
        <f t="shared" si="7"/>
        <v>0</v>
      </c>
      <c r="AG43" s="55"/>
      <c r="AH43" s="311"/>
      <c r="AI43" s="427"/>
      <c r="AJ43" s="426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9"/>
      <c r="AS43" s="389"/>
    </row>
    <row r="44" spans="1:45" s="192" customFormat="1" ht="29.25" customHeight="1">
      <c r="A44" s="520">
        <v>639</v>
      </c>
      <c r="B44" s="521"/>
      <c r="C44" s="521"/>
      <c r="D44" s="522" t="s">
        <v>194</v>
      </c>
      <c r="E44" s="522"/>
      <c r="F44" s="522"/>
      <c r="G44" s="523"/>
      <c r="H44" s="239">
        <f t="shared" si="3"/>
        <v>0</v>
      </c>
      <c r="I44" s="318">
        <f>SUM(I45:I48)</f>
        <v>0</v>
      </c>
      <c r="J44" s="265">
        <f t="shared" ref="J44:S44" si="31">SUM(J45:J48)</f>
        <v>0</v>
      </c>
      <c r="K44" s="241">
        <f t="shared" si="31"/>
        <v>0</v>
      </c>
      <c r="L44" s="306">
        <f t="shared" si="31"/>
        <v>0</v>
      </c>
      <c r="M44" s="242">
        <f t="shared" si="31"/>
        <v>0</v>
      </c>
      <c r="N44" s="243">
        <f t="shared" si="31"/>
        <v>0</v>
      </c>
      <c r="O44" s="243">
        <f t="shared" si="31"/>
        <v>0</v>
      </c>
      <c r="P44" s="243">
        <f t="shared" si="31"/>
        <v>0</v>
      </c>
      <c r="Q44" s="243">
        <f t="shared" si="31"/>
        <v>0</v>
      </c>
      <c r="R44" s="243">
        <f t="shared" si="31"/>
        <v>0</v>
      </c>
      <c r="S44" s="241">
        <f t="shared" si="31"/>
        <v>0</v>
      </c>
      <c r="T44" s="239">
        <f t="shared" si="5"/>
        <v>0</v>
      </c>
      <c r="U44" s="318">
        <f>SUM(U45:U48)</f>
        <v>0</v>
      </c>
      <c r="V44" s="265">
        <f t="shared" ref="V44:AE44" si="32">SUM(V45:V48)</f>
        <v>0</v>
      </c>
      <c r="W44" s="241">
        <f t="shared" si="32"/>
        <v>0</v>
      </c>
      <c r="X44" s="306">
        <f t="shared" si="32"/>
        <v>0</v>
      </c>
      <c r="Y44" s="242">
        <f t="shared" si="32"/>
        <v>0</v>
      </c>
      <c r="Z44" s="243">
        <f t="shared" si="32"/>
        <v>0</v>
      </c>
      <c r="AA44" s="243">
        <f t="shared" si="32"/>
        <v>0</v>
      </c>
      <c r="AB44" s="243">
        <f t="shared" si="32"/>
        <v>0</v>
      </c>
      <c r="AC44" s="243">
        <f t="shared" si="32"/>
        <v>0</v>
      </c>
      <c r="AD44" s="243">
        <f t="shared" si="32"/>
        <v>0</v>
      </c>
      <c r="AE44" s="241">
        <f t="shared" si="32"/>
        <v>0</v>
      </c>
      <c r="AF44" s="239">
        <f t="shared" si="7"/>
        <v>0</v>
      </c>
      <c r="AG44" s="318">
        <f>SUM(AG45:AG48)</f>
        <v>0</v>
      </c>
      <c r="AH44" s="265">
        <f t="shared" ref="AH44:AQ44" si="33">SUM(AH45:AH48)</f>
        <v>0</v>
      </c>
      <c r="AI44" s="241">
        <f t="shared" si="33"/>
        <v>0</v>
      </c>
      <c r="AJ44" s="306">
        <f t="shared" si="33"/>
        <v>0</v>
      </c>
      <c r="AK44" s="242">
        <f t="shared" si="33"/>
        <v>0</v>
      </c>
      <c r="AL44" s="243">
        <f t="shared" si="33"/>
        <v>0</v>
      </c>
      <c r="AM44" s="243">
        <f t="shared" si="33"/>
        <v>0</v>
      </c>
      <c r="AN44" s="243">
        <f t="shared" si="33"/>
        <v>0</v>
      </c>
      <c r="AO44" s="243">
        <f t="shared" si="33"/>
        <v>0</v>
      </c>
      <c r="AP44" s="243">
        <f t="shared" si="33"/>
        <v>0</v>
      </c>
      <c r="AQ44" s="241">
        <f t="shared" si="33"/>
        <v>0</v>
      </c>
      <c r="AR44" s="245"/>
      <c r="AS44" s="245"/>
    </row>
    <row r="45" spans="1:45" s="199" customFormat="1" ht="27.6" hidden="1" customHeight="1">
      <c r="A45" s="397"/>
      <c r="B45" s="387"/>
      <c r="C45" s="387">
        <v>63911</v>
      </c>
      <c r="D45" s="561" t="s">
        <v>195</v>
      </c>
      <c r="E45" s="561"/>
      <c r="F45" s="561"/>
      <c r="G45" s="562"/>
      <c r="H45" s="388">
        <f t="shared" si="3"/>
        <v>0</v>
      </c>
      <c r="I45" s="55"/>
      <c r="J45" s="311"/>
      <c r="K45" s="427"/>
      <c r="L45" s="426"/>
      <c r="M45" s="291"/>
      <c r="N45" s="56"/>
      <c r="O45" s="327"/>
      <c r="P45" s="56"/>
      <c r="Q45" s="56"/>
      <c r="R45" s="56"/>
      <c r="S45" s="57"/>
      <c r="T45" s="388">
        <f t="shared" si="5"/>
        <v>0</v>
      </c>
      <c r="U45" s="55"/>
      <c r="V45" s="311"/>
      <c r="W45" s="427"/>
      <c r="X45" s="426"/>
      <c r="Y45" s="291"/>
      <c r="Z45" s="56"/>
      <c r="AA45" s="327"/>
      <c r="AB45" s="56"/>
      <c r="AC45" s="56"/>
      <c r="AD45" s="56"/>
      <c r="AE45" s="57"/>
      <c r="AF45" s="388">
        <f t="shared" si="7"/>
        <v>0</v>
      </c>
      <c r="AG45" s="55"/>
      <c r="AH45" s="311"/>
      <c r="AI45" s="427"/>
      <c r="AJ45" s="426"/>
      <c r="AK45" s="291"/>
      <c r="AL45" s="56"/>
      <c r="AM45" s="56"/>
      <c r="AN45" s="56"/>
      <c r="AO45" s="56"/>
      <c r="AP45" s="56"/>
      <c r="AQ45" s="57"/>
      <c r="AR45" s="389"/>
      <c r="AS45" s="389"/>
    </row>
    <row r="46" spans="1:45" s="199" customFormat="1" ht="24.6" hidden="1" customHeight="1">
      <c r="A46" s="397"/>
      <c r="B46" s="387"/>
      <c r="C46" s="387">
        <v>63921</v>
      </c>
      <c r="D46" s="561" t="s">
        <v>196</v>
      </c>
      <c r="E46" s="561"/>
      <c r="F46" s="561"/>
      <c r="G46" s="562"/>
      <c r="H46" s="388">
        <f t="shared" si="3"/>
        <v>0</v>
      </c>
      <c r="I46" s="55"/>
      <c r="J46" s="311"/>
      <c r="K46" s="427"/>
      <c r="L46" s="426"/>
      <c r="M46" s="291"/>
      <c r="N46" s="56"/>
      <c r="O46" s="327"/>
      <c r="P46" s="56"/>
      <c r="Q46" s="56"/>
      <c r="R46" s="56"/>
      <c r="S46" s="57"/>
      <c r="T46" s="388">
        <f t="shared" si="5"/>
        <v>0</v>
      </c>
      <c r="U46" s="55"/>
      <c r="V46" s="311"/>
      <c r="W46" s="427"/>
      <c r="X46" s="426"/>
      <c r="Y46" s="291"/>
      <c r="Z46" s="56"/>
      <c r="AA46" s="327"/>
      <c r="AB46" s="56"/>
      <c r="AC46" s="56"/>
      <c r="AD46" s="56"/>
      <c r="AE46" s="57"/>
      <c r="AF46" s="388">
        <f t="shared" si="7"/>
        <v>0</v>
      </c>
      <c r="AG46" s="55"/>
      <c r="AH46" s="311"/>
      <c r="AI46" s="427"/>
      <c r="AJ46" s="426"/>
      <c r="AK46" s="291"/>
      <c r="AL46" s="56"/>
      <c r="AM46" s="56"/>
      <c r="AN46" s="56"/>
      <c r="AO46" s="56"/>
      <c r="AP46" s="56"/>
      <c r="AQ46" s="57"/>
      <c r="AR46" s="389"/>
      <c r="AS46" s="389"/>
    </row>
    <row r="47" spans="1:45" s="199" customFormat="1" ht="39" customHeight="1">
      <c r="A47" s="397"/>
      <c r="B47" s="387"/>
      <c r="C47" s="387">
        <v>63931</v>
      </c>
      <c r="D47" s="561" t="s">
        <v>197</v>
      </c>
      <c r="E47" s="561"/>
      <c r="F47" s="561"/>
      <c r="G47" s="562"/>
      <c r="H47" s="388">
        <f t="shared" si="3"/>
        <v>0</v>
      </c>
      <c r="I47" s="55"/>
      <c r="J47" s="311"/>
      <c r="K47" s="427"/>
      <c r="L47" s="426"/>
      <c r="M47" s="291"/>
      <c r="N47" s="56"/>
      <c r="O47" s="327"/>
      <c r="P47" s="56"/>
      <c r="Q47" s="56"/>
      <c r="R47" s="56"/>
      <c r="S47" s="57"/>
      <c r="T47" s="388">
        <f t="shared" si="5"/>
        <v>0</v>
      </c>
      <c r="U47" s="55"/>
      <c r="V47" s="311"/>
      <c r="W47" s="327"/>
      <c r="X47" s="426"/>
      <c r="Y47" s="291"/>
      <c r="Z47" s="56"/>
      <c r="AA47" s="327"/>
      <c r="AB47" s="56"/>
      <c r="AC47" s="56"/>
      <c r="AD47" s="56"/>
      <c r="AE47" s="57"/>
      <c r="AF47" s="388">
        <f t="shared" si="7"/>
        <v>0</v>
      </c>
      <c r="AG47" s="55"/>
      <c r="AH47" s="311"/>
      <c r="AI47" s="427">
        <f>K47+W47</f>
        <v>0</v>
      </c>
      <c r="AJ47" s="426"/>
      <c r="AK47" s="291"/>
      <c r="AL47" s="56"/>
      <c r="AM47" s="56">
        <f>O47+AA47</f>
        <v>0</v>
      </c>
      <c r="AN47" s="56"/>
      <c r="AO47" s="56"/>
      <c r="AP47" s="56"/>
      <c r="AQ47" s="57"/>
      <c r="AR47" s="389"/>
      <c r="AS47" s="389"/>
    </row>
    <row r="48" spans="1:45" s="199" customFormat="1" ht="38.450000000000003" customHeight="1">
      <c r="A48" s="397"/>
      <c r="B48" s="387"/>
      <c r="C48" s="387">
        <v>63941</v>
      </c>
      <c r="D48" s="561" t="s">
        <v>198</v>
      </c>
      <c r="E48" s="561"/>
      <c r="F48" s="561"/>
      <c r="G48" s="562"/>
      <c r="H48" s="388">
        <f t="shared" si="3"/>
        <v>0</v>
      </c>
      <c r="I48" s="55"/>
      <c r="J48" s="311"/>
      <c r="K48" s="427"/>
      <c r="L48" s="426"/>
      <c r="M48" s="291"/>
      <c r="N48" s="56"/>
      <c r="O48" s="327"/>
      <c r="P48" s="56"/>
      <c r="Q48" s="56"/>
      <c r="R48" s="56"/>
      <c r="S48" s="57"/>
      <c r="T48" s="388">
        <f t="shared" si="5"/>
        <v>0</v>
      </c>
      <c r="U48" s="55"/>
      <c r="V48" s="311"/>
      <c r="W48" s="327"/>
      <c r="X48" s="426"/>
      <c r="Y48" s="291"/>
      <c r="Z48" s="56"/>
      <c r="AA48" s="327"/>
      <c r="AB48" s="56"/>
      <c r="AC48" s="56"/>
      <c r="AD48" s="56"/>
      <c r="AE48" s="57"/>
      <c r="AF48" s="388">
        <f t="shared" si="7"/>
        <v>0</v>
      </c>
      <c r="AG48" s="55"/>
      <c r="AH48" s="311"/>
      <c r="AI48" s="427">
        <f>K48+W48</f>
        <v>0</v>
      </c>
      <c r="AJ48" s="426"/>
      <c r="AK48" s="291"/>
      <c r="AL48" s="56"/>
      <c r="AM48" s="56">
        <f>O48+AA48</f>
        <v>0</v>
      </c>
      <c r="AN48" s="56"/>
      <c r="AO48" s="56"/>
      <c r="AP48" s="56"/>
      <c r="AQ48" s="57"/>
      <c r="AR48" s="389"/>
      <c r="AS48" s="389"/>
    </row>
    <row r="49" spans="1:45" s="192" customFormat="1" ht="15">
      <c r="A49" s="520">
        <v>64</v>
      </c>
      <c r="B49" s="521"/>
      <c r="C49" s="319"/>
      <c r="D49" s="522" t="s">
        <v>52</v>
      </c>
      <c r="E49" s="522"/>
      <c r="F49" s="522"/>
      <c r="G49" s="523"/>
      <c r="H49" s="239">
        <f t="shared" si="3"/>
        <v>600</v>
      </c>
      <c r="I49" s="318">
        <f t="shared" ref="I49:S49" si="34">I50+I57</f>
        <v>0</v>
      </c>
      <c r="J49" s="265">
        <f t="shared" si="34"/>
        <v>0</v>
      </c>
      <c r="K49" s="241">
        <f t="shared" si="34"/>
        <v>0</v>
      </c>
      <c r="L49" s="306">
        <f t="shared" si="34"/>
        <v>0</v>
      </c>
      <c r="M49" s="242">
        <f t="shared" si="34"/>
        <v>600</v>
      </c>
      <c r="N49" s="243">
        <f t="shared" si="34"/>
        <v>0</v>
      </c>
      <c r="O49" s="243">
        <f t="shared" si="34"/>
        <v>0</v>
      </c>
      <c r="P49" s="243">
        <f t="shared" si="34"/>
        <v>0</v>
      </c>
      <c r="Q49" s="243">
        <f t="shared" si="34"/>
        <v>0</v>
      </c>
      <c r="R49" s="243">
        <f t="shared" si="34"/>
        <v>0</v>
      </c>
      <c r="S49" s="241">
        <f t="shared" si="34"/>
        <v>0</v>
      </c>
      <c r="T49" s="239">
        <f t="shared" si="5"/>
        <v>0</v>
      </c>
      <c r="U49" s="318">
        <f t="shared" ref="U49:AE49" si="35">U50+U57</f>
        <v>0</v>
      </c>
      <c r="V49" s="265">
        <f t="shared" si="35"/>
        <v>0</v>
      </c>
      <c r="W49" s="241">
        <f t="shared" si="35"/>
        <v>0</v>
      </c>
      <c r="X49" s="306">
        <f t="shared" si="35"/>
        <v>0</v>
      </c>
      <c r="Y49" s="242">
        <f t="shared" si="35"/>
        <v>0</v>
      </c>
      <c r="Z49" s="243">
        <f t="shared" si="35"/>
        <v>0</v>
      </c>
      <c r="AA49" s="243">
        <f t="shared" si="35"/>
        <v>0</v>
      </c>
      <c r="AB49" s="243">
        <f t="shared" si="35"/>
        <v>0</v>
      </c>
      <c r="AC49" s="243">
        <f t="shared" si="35"/>
        <v>0</v>
      </c>
      <c r="AD49" s="243">
        <f t="shared" si="35"/>
        <v>0</v>
      </c>
      <c r="AE49" s="241">
        <f t="shared" si="35"/>
        <v>0</v>
      </c>
      <c r="AF49" s="239">
        <f t="shared" si="7"/>
        <v>600</v>
      </c>
      <c r="AG49" s="318">
        <f t="shared" ref="AG49:AQ49" si="36">AG50+AG57</f>
        <v>0</v>
      </c>
      <c r="AH49" s="265">
        <f t="shared" si="36"/>
        <v>0</v>
      </c>
      <c r="AI49" s="241">
        <f t="shared" si="36"/>
        <v>0</v>
      </c>
      <c r="AJ49" s="306">
        <f t="shared" si="36"/>
        <v>0</v>
      </c>
      <c r="AK49" s="242">
        <f t="shared" si="36"/>
        <v>600</v>
      </c>
      <c r="AL49" s="243">
        <f t="shared" si="36"/>
        <v>0</v>
      </c>
      <c r="AM49" s="243">
        <f t="shared" si="36"/>
        <v>0</v>
      </c>
      <c r="AN49" s="243">
        <f t="shared" si="36"/>
        <v>0</v>
      </c>
      <c r="AO49" s="243">
        <f t="shared" si="36"/>
        <v>0</v>
      </c>
      <c r="AP49" s="243">
        <f t="shared" si="36"/>
        <v>0</v>
      </c>
      <c r="AQ49" s="241">
        <f t="shared" si="36"/>
        <v>0</v>
      </c>
      <c r="AR49" s="245"/>
      <c r="AS49" s="245"/>
    </row>
    <row r="50" spans="1:45" s="192" customFormat="1" ht="15" customHeight="1">
      <c r="A50" s="520">
        <v>641</v>
      </c>
      <c r="B50" s="521"/>
      <c r="C50" s="521"/>
      <c r="D50" s="522" t="s">
        <v>53</v>
      </c>
      <c r="E50" s="522"/>
      <c r="F50" s="522"/>
      <c r="G50" s="523"/>
      <c r="H50" s="239">
        <f t="shared" si="3"/>
        <v>600</v>
      </c>
      <c r="I50" s="318">
        <f t="shared" ref="I50:S50" si="37">SUM(I51:I56)</f>
        <v>0</v>
      </c>
      <c r="J50" s="265">
        <f t="shared" si="37"/>
        <v>0</v>
      </c>
      <c r="K50" s="241">
        <f t="shared" si="37"/>
        <v>0</v>
      </c>
      <c r="L50" s="306">
        <f t="shared" si="37"/>
        <v>0</v>
      </c>
      <c r="M50" s="242">
        <f t="shared" si="37"/>
        <v>600</v>
      </c>
      <c r="N50" s="243">
        <f t="shared" si="37"/>
        <v>0</v>
      </c>
      <c r="O50" s="243">
        <f t="shared" si="37"/>
        <v>0</v>
      </c>
      <c r="P50" s="243">
        <f t="shared" si="37"/>
        <v>0</v>
      </c>
      <c r="Q50" s="243">
        <f t="shared" si="37"/>
        <v>0</v>
      </c>
      <c r="R50" s="243">
        <f t="shared" si="37"/>
        <v>0</v>
      </c>
      <c r="S50" s="241">
        <f t="shared" si="37"/>
        <v>0</v>
      </c>
      <c r="T50" s="239">
        <f t="shared" si="5"/>
        <v>0</v>
      </c>
      <c r="U50" s="318">
        <f t="shared" ref="U50:AE50" si="38">SUM(U51:U56)</f>
        <v>0</v>
      </c>
      <c r="V50" s="265">
        <f t="shared" si="38"/>
        <v>0</v>
      </c>
      <c r="W50" s="241">
        <f t="shared" si="38"/>
        <v>0</v>
      </c>
      <c r="X50" s="306">
        <f t="shared" si="38"/>
        <v>0</v>
      </c>
      <c r="Y50" s="242">
        <f t="shared" si="38"/>
        <v>0</v>
      </c>
      <c r="Z50" s="243">
        <f t="shared" si="38"/>
        <v>0</v>
      </c>
      <c r="AA50" s="243">
        <f t="shared" si="38"/>
        <v>0</v>
      </c>
      <c r="AB50" s="243">
        <f t="shared" si="38"/>
        <v>0</v>
      </c>
      <c r="AC50" s="243">
        <f t="shared" si="38"/>
        <v>0</v>
      </c>
      <c r="AD50" s="243">
        <f t="shared" si="38"/>
        <v>0</v>
      </c>
      <c r="AE50" s="241">
        <f t="shared" si="38"/>
        <v>0</v>
      </c>
      <c r="AF50" s="239">
        <f t="shared" si="7"/>
        <v>600</v>
      </c>
      <c r="AG50" s="318">
        <f t="shared" ref="AG50:AQ50" si="39">SUM(AG51:AG56)</f>
        <v>0</v>
      </c>
      <c r="AH50" s="265">
        <f t="shared" si="39"/>
        <v>0</v>
      </c>
      <c r="AI50" s="241">
        <f t="shared" si="39"/>
        <v>0</v>
      </c>
      <c r="AJ50" s="306">
        <f t="shared" si="39"/>
        <v>0</v>
      </c>
      <c r="AK50" s="242">
        <f t="shared" si="39"/>
        <v>600</v>
      </c>
      <c r="AL50" s="243">
        <f t="shared" si="39"/>
        <v>0</v>
      </c>
      <c r="AM50" s="243">
        <f t="shared" si="39"/>
        <v>0</v>
      </c>
      <c r="AN50" s="243">
        <f t="shared" si="39"/>
        <v>0</v>
      </c>
      <c r="AO50" s="243">
        <f t="shared" si="39"/>
        <v>0</v>
      </c>
      <c r="AP50" s="243">
        <f t="shared" si="39"/>
        <v>0</v>
      </c>
      <c r="AQ50" s="241">
        <f t="shared" si="39"/>
        <v>0</v>
      </c>
      <c r="AR50" s="245"/>
      <c r="AS50" s="245"/>
    </row>
    <row r="51" spans="1:45" s="199" customFormat="1" ht="14.25">
      <c r="A51" s="397"/>
      <c r="B51" s="387"/>
      <c r="C51" s="387" t="s">
        <v>199</v>
      </c>
      <c r="D51" s="561" t="s">
        <v>200</v>
      </c>
      <c r="E51" s="561"/>
      <c r="F51" s="561"/>
      <c r="G51" s="562"/>
      <c r="H51" s="388">
        <f t="shared" si="3"/>
        <v>0</v>
      </c>
      <c r="I51" s="55"/>
      <c r="J51" s="311"/>
      <c r="K51" s="427"/>
      <c r="L51" s="426"/>
      <c r="M51" s="326"/>
      <c r="N51" s="56"/>
      <c r="O51" s="56"/>
      <c r="P51" s="56"/>
      <c r="Q51" s="56"/>
      <c r="R51" s="56"/>
      <c r="S51" s="57"/>
      <c r="T51" s="388">
        <f t="shared" si="5"/>
        <v>0</v>
      </c>
      <c r="U51" s="55"/>
      <c r="V51" s="311"/>
      <c r="W51" s="427"/>
      <c r="X51" s="426"/>
      <c r="Y51" s="326"/>
      <c r="Z51" s="56"/>
      <c r="AA51" s="56"/>
      <c r="AB51" s="56"/>
      <c r="AC51" s="56"/>
      <c r="AD51" s="56"/>
      <c r="AE51" s="57"/>
      <c r="AF51" s="388">
        <f t="shared" si="7"/>
        <v>0</v>
      </c>
      <c r="AG51" s="55"/>
      <c r="AH51" s="311"/>
      <c r="AI51" s="427"/>
      <c r="AJ51" s="426"/>
      <c r="AK51" s="291">
        <f>M51+Y51</f>
        <v>0</v>
      </c>
      <c r="AL51" s="56"/>
      <c r="AM51" s="56"/>
      <c r="AN51" s="56"/>
      <c r="AO51" s="56"/>
      <c r="AP51" s="56"/>
      <c r="AQ51" s="57"/>
      <c r="AR51" s="389"/>
      <c r="AS51" s="389"/>
    </row>
    <row r="52" spans="1:45" s="199" customFormat="1" ht="14.25">
      <c r="A52" s="397"/>
      <c r="B52" s="387"/>
      <c r="C52" s="387" t="s">
        <v>201</v>
      </c>
      <c r="D52" s="561" t="s">
        <v>202</v>
      </c>
      <c r="E52" s="561"/>
      <c r="F52" s="561"/>
      <c r="G52" s="562"/>
      <c r="H52" s="388">
        <f t="shared" si="3"/>
        <v>600</v>
      </c>
      <c r="I52" s="55"/>
      <c r="J52" s="311"/>
      <c r="K52" s="427"/>
      <c r="L52" s="426"/>
      <c r="M52" s="326">
        <v>600</v>
      </c>
      <c r="N52" s="56"/>
      <c r="O52" s="56"/>
      <c r="P52" s="56"/>
      <c r="Q52" s="56"/>
      <c r="R52" s="56"/>
      <c r="S52" s="57"/>
      <c r="T52" s="388">
        <f t="shared" si="5"/>
        <v>0</v>
      </c>
      <c r="U52" s="55"/>
      <c r="V52" s="311"/>
      <c r="W52" s="427"/>
      <c r="X52" s="426"/>
      <c r="Y52" s="326"/>
      <c r="Z52" s="56"/>
      <c r="AA52" s="56"/>
      <c r="AB52" s="56"/>
      <c r="AC52" s="56"/>
      <c r="AD52" s="56"/>
      <c r="AE52" s="57"/>
      <c r="AF52" s="388">
        <f t="shared" si="7"/>
        <v>600</v>
      </c>
      <c r="AG52" s="55"/>
      <c r="AH52" s="311"/>
      <c r="AI52" s="427"/>
      <c r="AJ52" s="426"/>
      <c r="AK52" s="291">
        <f t="shared" ref="AK52:AK56" si="40">M52+Y52</f>
        <v>600</v>
      </c>
      <c r="AL52" s="56"/>
      <c r="AM52" s="56"/>
      <c r="AN52" s="56"/>
      <c r="AO52" s="56"/>
      <c r="AP52" s="56"/>
      <c r="AQ52" s="57"/>
      <c r="AR52" s="389"/>
      <c r="AS52" s="389"/>
    </row>
    <row r="53" spans="1:45" s="199" customFormat="1" ht="14.25">
      <c r="A53" s="397"/>
      <c r="B53" s="387"/>
      <c r="C53" s="387" t="s">
        <v>205</v>
      </c>
      <c r="D53" s="561" t="s">
        <v>206</v>
      </c>
      <c r="E53" s="561"/>
      <c r="F53" s="561"/>
      <c r="G53" s="562"/>
      <c r="H53" s="388">
        <f t="shared" si="3"/>
        <v>0</v>
      </c>
      <c r="I53" s="55"/>
      <c r="J53" s="311"/>
      <c r="K53" s="427"/>
      <c r="L53" s="426"/>
      <c r="M53" s="326"/>
      <c r="N53" s="56"/>
      <c r="O53" s="56"/>
      <c r="P53" s="56"/>
      <c r="Q53" s="56"/>
      <c r="R53" s="56"/>
      <c r="S53" s="57"/>
      <c r="T53" s="388">
        <f t="shared" si="5"/>
        <v>0</v>
      </c>
      <c r="U53" s="55"/>
      <c r="V53" s="311"/>
      <c r="W53" s="427"/>
      <c r="X53" s="426"/>
      <c r="Y53" s="326"/>
      <c r="Z53" s="56"/>
      <c r="AA53" s="56"/>
      <c r="AB53" s="56"/>
      <c r="AC53" s="56"/>
      <c r="AD53" s="56"/>
      <c r="AE53" s="57"/>
      <c r="AF53" s="388">
        <f t="shared" si="7"/>
        <v>0</v>
      </c>
      <c r="AG53" s="55"/>
      <c r="AH53" s="311"/>
      <c r="AI53" s="427"/>
      <c r="AJ53" s="426"/>
      <c r="AK53" s="291">
        <f t="shared" si="40"/>
        <v>0</v>
      </c>
      <c r="AL53" s="56"/>
      <c r="AM53" s="56"/>
      <c r="AN53" s="56"/>
      <c r="AO53" s="56"/>
      <c r="AP53" s="56"/>
      <c r="AQ53" s="57"/>
      <c r="AR53" s="389"/>
      <c r="AS53" s="389"/>
    </row>
    <row r="54" spans="1:45" s="199" customFormat="1" ht="14.25">
      <c r="A54" s="397"/>
      <c r="B54" s="387"/>
      <c r="C54" s="387" t="s">
        <v>203</v>
      </c>
      <c r="D54" s="561" t="s">
        <v>204</v>
      </c>
      <c r="E54" s="561"/>
      <c r="F54" s="561"/>
      <c r="G54" s="562"/>
      <c r="H54" s="388">
        <f t="shared" si="3"/>
        <v>0</v>
      </c>
      <c r="I54" s="55"/>
      <c r="J54" s="311"/>
      <c r="K54" s="427"/>
      <c r="L54" s="426"/>
      <c r="M54" s="326"/>
      <c r="N54" s="56"/>
      <c r="O54" s="56"/>
      <c r="P54" s="56"/>
      <c r="Q54" s="56"/>
      <c r="R54" s="56"/>
      <c r="S54" s="57"/>
      <c r="T54" s="388">
        <f t="shared" si="5"/>
        <v>0</v>
      </c>
      <c r="U54" s="55"/>
      <c r="V54" s="311"/>
      <c r="W54" s="427"/>
      <c r="X54" s="426"/>
      <c r="Y54" s="326"/>
      <c r="Z54" s="56"/>
      <c r="AA54" s="56"/>
      <c r="AB54" s="56"/>
      <c r="AC54" s="56"/>
      <c r="AD54" s="56"/>
      <c r="AE54" s="57"/>
      <c r="AF54" s="388">
        <f t="shared" si="7"/>
        <v>0</v>
      </c>
      <c r="AG54" s="55"/>
      <c r="AH54" s="311"/>
      <c r="AI54" s="427"/>
      <c r="AJ54" s="426"/>
      <c r="AK54" s="291">
        <f t="shared" si="40"/>
        <v>0</v>
      </c>
      <c r="AL54" s="56"/>
      <c r="AM54" s="56"/>
      <c r="AN54" s="56"/>
      <c r="AO54" s="56"/>
      <c r="AP54" s="56"/>
      <c r="AQ54" s="57"/>
      <c r="AR54" s="389"/>
      <c r="AS54" s="389"/>
    </row>
    <row r="55" spans="1:45" s="199" customFormat="1" ht="14.25">
      <c r="A55" s="397"/>
      <c r="B55" s="387"/>
      <c r="C55" s="387">
        <v>64152</v>
      </c>
      <c r="D55" s="561" t="s">
        <v>207</v>
      </c>
      <c r="E55" s="561"/>
      <c r="F55" s="561"/>
      <c r="G55" s="562"/>
      <c r="H55" s="388">
        <f t="shared" si="3"/>
        <v>0</v>
      </c>
      <c r="I55" s="55"/>
      <c r="J55" s="311"/>
      <c r="K55" s="427"/>
      <c r="L55" s="426"/>
      <c r="M55" s="326"/>
      <c r="N55" s="56"/>
      <c r="O55" s="56"/>
      <c r="P55" s="56"/>
      <c r="Q55" s="56"/>
      <c r="R55" s="56"/>
      <c r="S55" s="57"/>
      <c r="T55" s="388">
        <f t="shared" si="5"/>
        <v>0</v>
      </c>
      <c r="U55" s="55"/>
      <c r="V55" s="311"/>
      <c r="W55" s="427"/>
      <c r="X55" s="426"/>
      <c r="Y55" s="326"/>
      <c r="Z55" s="56"/>
      <c r="AA55" s="56"/>
      <c r="AB55" s="56"/>
      <c r="AC55" s="56"/>
      <c r="AD55" s="56"/>
      <c r="AE55" s="57"/>
      <c r="AF55" s="388">
        <f t="shared" si="7"/>
        <v>0</v>
      </c>
      <c r="AG55" s="55"/>
      <c r="AH55" s="311"/>
      <c r="AI55" s="427"/>
      <c r="AJ55" s="426"/>
      <c r="AK55" s="291">
        <f t="shared" si="40"/>
        <v>0</v>
      </c>
      <c r="AL55" s="56"/>
      <c r="AM55" s="56"/>
      <c r="AN55" s="56"/>
      <c r="AO55" s="56"/>
      <c r="AP55" s="56"/>
      <c r="AQ55" s="57"/>
      <c r="AR55" s="389"/>
      <c r="AS55" s="389"/>
    </row>
    <row r="56" spans="1:45" s="199" customFormat="1" ht="14.25">
      <c r="A56" s="397"/>
      <c r="B56" s="387"/>
      <c r="C56" s="387" t="s">
        <v>208</v>
      </c>
      <c r="D56" s="561" t="s">
        <v>209</v>
      </c>
      <c r="E56" s="561"/>
      <c r="F56" s="561"/>
      <c r="G56" s="562"/>
      <c r="H56" s="388">
        <f t="shared" si="3"/>
        <v>0</v>
      </c>
      <c r="I56" s="55"/>
      <c r="J56" s="311"/>
      <c r="K56" s="427"/>
      <c r="L56" s="426"/>
      <c r="M56" s="326"/>
      <c r="N56" s="56"/>
      <c r="O56" s="56"/>
      <c r="P56" s="56"/>
      <c r="Q56" s="56"/>
      <c r="R56" s="56"/>
      <c r="S56" s="57"/>
      <c r="T56" s="388">
        <f t="shared" si="5"/>
        <v>0</v>
      </c>
      <c r="U56" s="55"/>
      <c r="V56" s="311"/>
      <c r="W56" s="427"/>
      <c r="X56" s="426"/>
      <c r="Y56" s="326"/>
      <c r="Z56" s="56"/>
      <c r="AA56" s="56"/>
      <c r="AB56" s="56"/>
      <c r="AC56" s="56"/>
      <c r="AD56" s="56"/>
      <c r="AE56" s="57"/>
      <c r="AF56" s="388">
        <f t="shared" si="7"/>
        <v>0</v>
      </c>
      <c r="AG56" s="55"/>
      <c r="AH56" s="311"/>
      <c r="AI56" s="427"/>
      <c r="AJ56" s="426"/>
      <c r="AK56" s="291">
        <f t="shared" si="40"/>
        <v>0</v>
      </c>
      <c r="AL56" s="56"/>
      <c r="AM56" s="56"/>
      <c r="AN56" s="56"/>
      <c r="AO56" s="56"/>
      <c r="AP56" s="56"/>
      <c r="AQ56" s="57"/>
      <c r="AR56" s="389"/>
      <c r="AS56" s="389"/>
    </row>
    <row r="57" spans="1:45" s="192" customFormat="1" ht="15" customHeight="1">
      <c r="A57" s="520">
        <v>642</v>
      </c>
      <c r="B57" s="521"/>
      <c r="C57" s="521"/>
      <c r="D57" s="522" t="s">
        <v>63</v>
      </c>
      <c r="E57" s="522"/>
      <c r="F57" s="522"/>
      <c r="G57" s="523"/>
      <c r="H57" s="239">
        <f t="shared" si="3"/>
        <v>0</v>
      </c>
      <c r="I57" s="318">
        <f t="shared" ref="I57:S57" si="41">SUM(I58:I59)</f>
        <v>0</v>
      </c>
      <c r="J57" s="265">
        <f t="shared" si="41"/>
        <v>0</v>
      </c>
      <c r="K57" s="241">
        <f t="shared" si="41"/>
        <v>0</v>
      </c>
      <c r="L57" s="306">
        <f t="shared" si="41"/>
        <v>0</v>
      </c>
      <c r="M57" s="242">
        <f t="shared" si="41"/>
        <v>0</v>
      </c>
      <c r="N57" s="243">
        <f t="shared" si="41"/>
        <v>0</v>
      </c>
      <c r="O57" s="243">
        <f t="shared" si="41"/>
        <v>0</v>
      </c>
      <c r="P57" s="243">
        <f t="shared" si="41"/>
        <v>0</v>
      </c>
      <c r="Q57" s="243">
        <f t="shared" si="41"/>
        <v>0</v>
      </c>
      <c r="R57" s="243">
        <f t="shared" si="41"/>
        <v>0</v>
      </c>
      <c r="S57" s="241">
        <f t="shared" si="41"/>
        <v>0</v>
      </c>
      <c r="T57" s="239">
        <f t="shared" si="5"/>
        <v>0</v>
      </c>
      <c r="U57" s="318">
        <f t="shared" ref="U57" si="42">SUM(U58:U59)</f>
        <v>0</v>
      </c>
      <c r="V57" s="265">
        <f t="shared" ref="V57" si="43">SUM(V58:V59)</f>
        <v>0</v>
      </c>
      <c r="W57" s="241">
        <f t="shared" ref="W57" si="44">SUM(W58:W59)</f>
        <v>0</v>
      </c>
      <c r="X57" s="306">
        <f t="shared" ref="X57" si="45">SUM(X58:X59)</f>
        <v>0</v>
      </c>
      <c r="Y57" s="242">
        <f t="shared" ref="Y57" si="46">SUM(Y58:Y59)</f>
        <v>0</v>
      </c>
      <c r="Z57" s="243">
        <f t="shared" ref="Z57" si="47">SUM(Z58:Z59)</f>
        <v>0</v>
      </c>
      <c r="AA57" s="243">
        <f t="shared" ref="AA57" si="48">SUM(AA58:AA59)</f>
        <v>0</v>
      </c>
      <c r="AB57" s="243">
        <f t="shared" ref="AB57" si="49">SUM(AB58:AB59)</f>
        <v>0</v>
      </c>
      <c r="AC57" s="243">
        <f t="shared" ref="AC57" si="50">SUM(AC58:AC59)</f>
        <v>0</v>
      </c>
      <c r="AD57" s="243">
        <f t="shared" ref="AD57" si="51">SUM(AD58:AD59)</f>
        <v>0</v>
      </c>
      <c r="AE57" s="241">
        <f t="shared" ref="AE57" si="52">SUM(AE58:AE59)</f>
        <v>0</v>
      </c>
      <c r="AF57" s="239">
        <f t="shared" si="7"/>
        <v>0</v>
      </c>
      <c r="AG57" s="318">
        <f t="shared" ref="AG57" si="53">SUM(AG58:AG59)</f>
        <v>0</v>
      </c>
      <c r="AH57" s="265">
        <f t="shared" ref="AH57" si="54">SUM(AH58:AH59)</f>
        <v>0</v>
      </c>
      <c r="AI57" s="241">
        <f t="shared" ref="AI57" si="55">SUM(AI58:AI59)</f>
        <v>0</v>
      </c>
      <c r="AJ57" s="306">
        <f t="shared" ref="AJ57" si="56">SUM(AJ58:AJ59)</f>
        <v>0</v>
      </c>
      <c r="AK57" s="242">
        <f t="shared" ref="AK57" si="57">SUM(AK58:AK59)</f>
        <v>0</v>
      </c>
      <c r="AL57" s="243">
        <f t="shared" ref="AL57" si="58">SUM(AL58:AL59)</f>
        <v>0</v>
      </c>
      <c r="AM57" s="243">
        <f t="shared" ref="AM57" si="59">SUM(AM58:AM59)</f>
        <v>0</v>
      </c>
      <c r="AN57" s="243">
        <f t="shared" ref="AN57" si="60">SUM(AN58:AN59)</f>
        <v>0</v>
      </c>
      <c r="AO57" s="243">
        <f t="shared" ref="AO57" si="61">SUM(AO58:AO59)</f>
        <v>0</v>
      </c>
      <c r="AP57" s="243">
        <f t="shared" ref="AP57" si="62">SUM(AP58:AP59)</f>
        <v>0</v>
      </c>
      <c r="AQ57" s="241">
        <f t="shared" ref="AQ57" si="63">SUM(AQ58:AQ59)</f>
        <v>0</v>
      </c>
      <c r="AR57" s="245"/>
      <c r="AS57" s="245"/>
    </row>
    <row r="58" spans="1:45" s="199" customFormat="1" ht="26.45" customHeight="1">
      <c r="A58" s="397"/>
      <c r="B58" s="387"/>
      <c r="C58" s="387">
        <v>64251</v>
      </c>
      <c r="D58" s="561" t="s">
        <v>210</v>
      </c>
      <c r="E58" s="561"/>
      <c r="F58" s="561"/>
      <c r="G58" s="562"/>
      <c r="H58" s="388">
        <f t="shared" si="3"/>
        <v>0</v>
      </c>
      <c r="I58" s="55"/>
      <c r="J58" s="311"/>
      <c r="K58" s="427"/>
      <c r="L58" s="426"/>
      <c r="M58" s="326"/>
      <c r="N58" s="56"/>
      <c r="O58" s="56"/>
      <c r="P58" s="56"/>
      <c r="Q58" s="56"/>
      <c r="R58" s="291"/>
      <c r="S58" s="57"/>
      <c r="T58" s="388">
        <f t="shared" si="5"/>
        <v>0</v>
      </c>
      <c r="U58" s="55"/>
      <c r="V58" s="311"/>
      <c r="W58" s="427"/>
      <c r="X58" s="426"/>
      <c r="Y58" s="326"/>
      <c r="Z58" s="56"/>
      <c r="AA58" s="56"/>
      <c r="AB58" s="56"/>
      <c r="AC58" s="56"/>
      <c r="AD58" s="291"/>
      <c r="AE58" s="57"/>
      <c r="AF58" s="388">
        <f t="shared" si="7"/>
        <v>0</v>
      </c>
      <c r="AG58" s="55"/>
      <c r="AH58" s="311"/>
      <c r="AI58" s="427"/>
      <c r="AJ58" s="426"/>
      <c r="AK58" s="291">
        <f t="shared" ref="AK58:AK59" si="64">M58+Y58</f>
        <v>0</v>
      </c>
      <c r="AL58" s="56"/>
      <c r="AM58" s="56"/>
      <c r="AN58" s="56"/>
      <c r="AO58" s="56"/>
      <c r="AP58" s="291"/>
      <c r="AQ58" s="57"/>
      <c r="AR58" s="389"/>
      <c r="AS58" s="389"/>
    </row>
    <row r="59" spans="1:45" s="199" customFormat="1" ht="14.25">
      <c r="A59" s="397"/>
      <c r="B59" s="387"/>
      <c r="C59" s="387" t="s">
        <v>211</v>
      </c>
      <c r="D59" s="561" t="s">
        <v>212</v>
      </c>
      <c r="E59" s="561"/>
      <c r="F59" s="561"/>
      <c r="G59" s="562"/>
      <c r="H59" s="388">
        <f t="shared" si="3"/>
        <v>0</v>
      </c>
      <c r="I59" s="55"/>
      <c r="J59" s="311"/>
      <c r="K59" s="427"/>
      <c r="L59" s="426"/>
      <c r="M59" s="326"/>
      <c r="N59" s="56"/>
      <c r="O59" s="56"/>
      <c r="P59" s="56"/>
      <c r="Q59" s="56"/>
      <c r="R59" s="291"/>
      <c r="S59" s="57"/>
      <c r="T59" s="388">
        <f t="shared" si="5"/>
        <v>0</v>
      </c>
      <c r="U59" s="55"/>
      <c r="V59" s="311"/>
      <c r="W59" s="427"/>
      <c r="X59" s="426"/>
      <c r="Y59" s="326"/>
      <c r="Z59" s="56"/>
      <c r="AA59" s="56"/>
      <c r="AB59" s="56"/>
      <c r="AC59" s="56"/>
      <c r="AD59" s="291"/>
      <c r="AE59" s="57"/>
      <c r="AF59" s="388">
        <f t="shared" si="7"/>
        <v>0</v>
      </c>
      <c r="AG59" s="55"/>
      <c r="AH59" s="311"/>
      <c r="AI59" s="427"/>
      <c r="AJ59" s="426"/>
      <c r="AK59" s="291">
        <f t="shared" si="64"/>
        <v>0</v>
      </c>
      <c r="AL59" s="56"/>
      <c r="AM59" s="56"/>
      <c r="AN59" s="56"/>
      <c r="AO59" s="56"/>
      <c r="AP59" s="291"/>
      <c r="AQ59" s="57"/>
      <c r="AR59" s="389"/>
      <c r="AS59" s="389"/>
    </row>
    <row r="60" spans="1:45" s="192" customFormat="1" ht="41.25" customHeight="1">
      <c r="A60" s="520">
        <v>65</v>
      </c>
      <c r="B60" s="521"/>
      <c r="C60" s="319"/>
      <c r="D60" s="522" t="s">
        <v>54</v>
      </c>
      <c r="E60" s="522"/>
      <c r="F60" s="522"/>
      <c r="G60" s="523"/>
      <c r="H60" s="239">
        <f t="shared" si="3"/>
        <v>156500</v>
      </c>
      <c r="I60" s="318">
        <f>I61</f>
        <v>0</v>
      </c>
      <c r="J60" s="265">
        <f t="shared" ref="J60:S60" si="65">J61</f>
        <v>0</v>
      </c>
      <c r="K60" s="241">
        <f t="shared" si="65"/>
        <v>0</v>
      </c>
      <c r="L60" s="306">
        <f t="shared" si="65"/>
        <v>0</v>
      </c>
      <c r="M60" s="242">
        <f t="shared" si="65"/>
        <v>0</v>
      </c>
      <c r="N60" s="243">
        <f t="shared" si="65"/>
        <v>156500</v>
      </c>
      <c r="O60" s="243">
        <f t="shared" si="65"/>
        <v>0</v>
      </c>
      <c r="P60" s="243">
        <f t="shared" si="65"/>
        <v>0</v>
      </c>
      <c r="Q60" s="243">
        <f t="shared" si="65"/>
        <v>0</v>
      </c>
      <c r="R60" s="243">
        <f t="shared" si="65"/>
        <v>0</v>
      </c>
      <c r="S60" s="241">
        <f t="shared" si="65"/>
        <v>0</v>
      </c>
      <c r="T60" s="239">
        <f t="shared" si="5"/>
        <v>0</v>
      </c>
      <c r="U60" s="318">
        <f>U61</f>
        <v>0</v>
      </c>
      <c r="V60" s="265">
        <f t="shared" ref="V60:AE60" si="66">V61</f>
        <v>0</v>
      </c>
      <c r="W60" s="241">
        <f t="shared" si="66"/>
        <v>0</v>
      </c>
      <c r="X60" s="306">
        <f t="shared" si="66"/>
        <v>0</v>
      </c>
      <c r="Y60" s="242">
        <f t="shared" si="66"/>
        <v>0</v>
      </c>
      <c r="Z60" s="243">
        <f t="shared" si="66"/>
        <v>0</v>
      </c>
      <c r="AA60" s="243">
        <f t="shared" si="66"/>
        <v>0</v>
      </c>
      <c r="AB60" s="243">
        <f t="shared" si="66"/>
        <v>0</v>
      </c>
      <c r="AC60" s="243">
        <f t="shared" si="66"/>
        <v>0</v>
      </c>
      <c r="AD60" s="243">
        <f t="shared" si="66"/>
        <v>0</v>
      </c>
      <c r="AE60" s="241">
        <f t="shared" si="66"/>
        <v>0</v>
      </c>
      <c r="AF60" s="239">
        <f t="shared" si="7"/>
        <v>156500</v>
      </c>
      <c r="AG60" s="318">
        <f>AG61</f>
        <v>0</v>
      </c>
      <c r="AH60" s="265">
        <f t="shared" ref="AH60:AQ60" si="67">AH61</f>
        <v>0</v>
      </c>
      <c r="AI60" s="241">
        <f t="shared" si="67"/>
        <v>0</v>
      </c>
      <c r="AJ60" s="306">
        <f t="shared" si="67"/>
        <v>0</v>
      </c>
      <c r="AK60" s="242">
        <f t="shared" si="67"/>
        <v>0</v>
      </c>
      <c r="AL60" s="243">
        <f t="shared" si="67"/>
        <v>156500</v>
      </c>
      <c r="AM60" s="243">
        <f t="shared" si="67"/>
        <v>0</v>
      </c>
      <c r="AN60" s="243">
        <f t="shared" si="67"/>
        <v>0</v>
      </c>
      <c r="AO60" s="243">
        <f t="shared" si="67"/>
        <v>0</v>
      </c>
      <c r="AP60" s="243">
        <f t="shared" si="67"/>
        <v>0</v>
      </c>
      <c r="AQ60" s="241">
        <f t="shared" si="67"/>
        <v>0</v>
      </c>
      <c r="AR60" s="245"/>
      <c r="AS60" s="245"/>
    </row>
    <row r="61" spans="1:45" s="192" customFormat="1" ht="15.75" customHeight="1">
      <c r="A61" s="520">
        <v>652</v>
      </c>
      <c r="B61" s="521"/>
      <c r="C61" s="521"/>
      <c r="D61" s="522" t="s">
        <v>55</v>
      </c>
      <c r="E61" s="522"/>
      <c r="F61" s="522"/>
      <c r="G61" s="523"/>
      <c r="H61" s="239">
        <f t="shared" si="3"/>
        <v>156500</v>
      </c>
      <c r="I61" s="318">
        <f>SUM(I62:I66)</f>
        <v>0</v>
      </c>
      <c r="J61" s="265">
        <f t="shared" ref="J61:S61" si="68">SUM(J62:J66)</f>
        <v>0</v>
      </c>
      <c r="K61" s="241">
        <f t="shared" si="68"/>
        <v>0</v>
      </c>
      <c r="L61" s="306">
        <f t="shared" si="68"/>
        <v>0</v>
      </c>
      <c r="M61" s="242">
        <f t="shared" si="68"/>
        <v>0</v>
      </c>
      <c r="N61" s="243">
        <f t="shared" si="68"/>
        <v>156500</v>
      </c>
      <c r="O61" s="243">
        <f t="shared" si="68"/>
        <v>0</v>
      </c>
      <c r="P61" s="243">
        <f t="shared" si="68"/>
        <v>0</v>
      </c>
      <c r="Q61" s="243">
        <f t="shared" si="68"/>
        <v>0</v>
      </c>
      <c r="R61" s="243">
        <f t="shared" si="68"/>
        <v>0</v>
      </c>
      <c r="S61" s="241">
        <f t="shared" si="68"/>
        <v>0</v>
      </c>
      <c r="T61" s="239">
        <f t="shared" si="5"/>
        <v>0</v>
      </c>
      <c r="U61" s="318">
        <f>SUM(U62:U66)</f>
        <v>0</v>
      </c>
      <c r="V61" s="265">
        <f t="shared" ref="V61:AE61" si="69">SUM(V62:V66)</f>
        <v>0</v>
      </c>
      <c r="W61" s="241">
        <f t="shared" si="69"/>
        <v>0</v>
      </c>
      <c r="X61" s="306">
        <f t="shared" si="69"/>
        <v>0</v>
      </c>
      <c r="Y61" s="242">
        <f t="shared" si="69"/>
        <v>0</v>
      </c>
      <c r="Z61" s="243">
        <f t="shared" si="69"/>
        <v>0</v>
      </c>
      <c r="AA61" s="243">
        <f t="shared" si="69"/>
        <v>0</v>
      </c>
      <c r="AB61" s="243">
        <f t="shared" si="69"/>
        <v>0</v>
      </c>
      <c r="AC61" s="243">
        <f t="shared" si="69"/>
        <v>0</v>
      </c>
      <c r="AD61" s="243">
        <f t="shared" si="69"/>
        <v>0</v>
      </c>
      <c r="AE61" s="241">
        <f t="shared" si="69"/>
        <v>0</v>
      </c>
      <c r="AF61" s="239">
        <f t="shared" si="7"/>
        <v>156500</v>
      </c>
      <c r="AG61" s="318">
        <f>SUM(AG62:AG66)</f>
        <v>0</v>
      </c>
      <c r="AH61" s="265">
        <f t="shared" ref="AH61:AQ61" si="70">SUM(AH62:AH66)</f>
        <v>0</v>
      </c>
      <c r="AI61" s="241">
        <f t="shared" si="70"/>
        <v>0</v>
      </c>
      <c r="AJ61" s="306">
        <f t="shared" si="70"/>
        <v>0</v>
      </c>
      <c r="AK61" s="242">
        <f t="shared" si="70"/>
        <v>0</v>
      </c>
      <c r="AL61" s="243">
        <f t="shared" si="70"/>
        <v>156500</v>
      </c>
      <c r="AM61" s="243">
        <f t="shared" si="70"/>
        <v>0</v>
      </c>
      <c r="AN61" s="243">
        <f t="shared" si="70"/>
        <v>0</v>
      </c>
      <c r="AO61" s="243">
        <f t="shared" si="70"/>
        <v>0</v>
      </c>
      <c r="AP61" s="243">
        <f t="shared" si="70"/>
        <v>0</v>
      </c>
      <c r="AQ61" s="241">
        <f t="shared" si="70"/>
        <v>0</v>
      </c>
      <c r="AR61" s="245"/>
      <c r="AS61" s="245"/>
    </row>
    <row r="62" spans="1:45" s="199" customFormat="1" ht="24" customHeight="1">
      <c r="A62" s="397"/>
      <c r="B62" s="387"/>
      <c r="C62" s="387">
        <v>65264</v>
      </c>
      <c r="D62" s="561" t="s">
        <v>213</v>
      </c>
      <c r="E62" s="561"/>
      <c r="F62" s="561"/>
      <c r="G62" s="562"/>
      <c r="H62" s="388">
        <f t="shared" si="3"/>
        <v>156500</v>
      </c>
      <c r="I62" s="55"/>
      <c r="J62" s="311"/>
      <c r="K62" s="427"/>
      <c r="L62" s="426"/>
      <c r="M62" s="291"/>
      <c r="N62" s="327">
        <v>156500</v>
      </c>
      <c r="O62" s="56"/>
      <c r="P62" s="56"/>
      <c r="Q62" s="56"/>
      <c r="R62" s="56"/>
      <c r="S62" s="57"/>
      <c r="T62" s="388">
        <f t="shared" si="5"/>
        <v>0</v>
      </c>
      <c r="U62" s="55"/>
      <c r="V62" s="311"/>
      <c r="W62" s="427"/>
      <c r="X62" s="426"/>
      <c r="Y62" s="291"/>
      <c r="Z62" s="327"/>
      <c r="AA62" s="56"/>
      <c r="AB62" s="56"/>
      <c r="AC62" s="56"/>
      <c r="AD62" s="56"/>
      <c r="AE62" s="57"/>
      <c r="AF62" s="388">
        <f t="shared" si="7"/>
        <v>156500</v>
      </c>
      <c r="AG62" s="55"/>
      <c r="AH62" s="311"/>
      <c r="AI62" s="427"/>
      <c r="AJ62" s="426"/>
      <c r="AK62" s="291"/>
      <c r="AL62" s="56">
        <f>N62+Z62</f>
        <v>156500</v>
      </c>
      <c r="AM62" s="56"/>
      <c r="AN62" s="56"/>
      <c r="AO62" s="56"/>
      <c r="AP62" s="56"/>
      <c r="AQ62" s="57"/>
      <c r="AR62" s="389"/>
      <c r="AS62" s="389"/>
    </row>
    <row r="63" spans="1:45" s="199" customFormat="1" ht="24" customHeight="1">
      <c r="A63" s="397"/>
      <c r="B63" s="387"/>
      <c r="C63" s="387">
        <v>65266</v>
      </c>
      <c r="D63" s="561" t="s">
        <v>214</v>
      </c>
      <c r="E63" s="561"/>
      <c r="F63" s="561"/>
      <c r="G63" s="562"/>
      <c r="H63" s="388">
        <f t="shared" si="3"/>
        <v>0</v>
      </c>
      <c r="I63" s="55"/>
      <c r="J63" s="311"/>
      <c r="K63" s="427"/>
      <c r="L63" s="426"/>
      <c r="M63" s="327"/>
      <c r="N63" s="56"/>
      <c r="O63" s="56"/>
      <c r="P63" s="56"/>
      <c r="Q63" s="56"/>
      <c r="R63" s="56"/>
      <c r="S63" s="57"/>
      <c r="T63" s="388">
        <f t="shared" si="5"/>
        <v>0</v>
      </c>
      <c r="U63" s="55"/>
      <c r="V63" s="311"/>
      <c r="W63" s="427"/>
      <c r="X63" s="426"/>
      <c r="Y63" s="327"/>
      <c r="Z63" s="56"/>
      <c r="AA63" s="56"/>
      <c r="AB63" s="56"/>
      <c r="AC63" s="56"/>
      <c r="AD63" s="56"/>
      <c r="AE63" s="57"/>
      <c r="AF63" s="388">
        <f t="shared" si="7"/>
        <v>0</v>
      </c>
      <c r="AG63" s="55"/>
      <c r="AH63" s="311"/>
      <c r="AI63" s="427"/>
      <c r="AJ63" s="426"/>
      <c r="AK63" s="56">
        <f>M63+Y63</f>
        <v>0</v>
      </c>
      <c r="AL63" s="56"/>
      <c r="AM63" s="56"/>
      <c r="AN63" s="56"/>
      <c r="AO63" s="56"/>
      <c r="AP63" s="56"/>
      <c r="AQ63" s="57"/>
      <c r="AR63" s="389"/>
      <c r="AS63" s="389"/>
    </row>
    <row r="64" spans="1:45" s="199" customFormat="1" ht="24" customHeight="1">
      <c r="A64" s="397"/>
      <c r="B64" s="387"/>
      <c r="C64" s="387" t="s">
        <v>215</v>
      </c>
      <c r="D64" s="561" t="s">
        <v>216</v>
      </c>
      <c r="E64" s="561"/>
      <c r="F64" s="561"/>
      <c r="G64" s="562"/>
      <c r="H64" s="388">
        <f t="shared" si="3"/>
        <v>0</v>
      </c>
      <c r="I64" s="55"/>
      <c r="J64" s="311"/>
      <c r="K64" s="427"/>
      <c r="L64" s="426"/>
      <c r="M64" s="291"/>
      <c r="N64" s="327"/>
      <c r="O64" s="56"/>
      <c r="P64" s="56"/>
      <c r="Q64" s="56"/>
      <c r="R64" s="327"/>
      <c r="S64" s="57"/>
      <c r="T64" s="388">
        <f t="shared" si="5"/>
        <v>0</v>
      </c>
      <c r="U64" s="55"/>
      <c r="V64" s="311"/>
      <c r="W64" s="427"/>
      <c r="X64" s="426"/>
      <c r="Y64" s="291"/>
      <c r="Z64" s="327"/>
      <c r="AA64" s="56"/>
      <c r="AB64" s="56"/>
      <c r="AC64" s="56"/>
      <c r="AD64" s="327"/>
      <c r="AE64" s="57"/>
      <c r="AF64" s="388">
        <f t="shared" si="7"/>
        <v>0</v>
      </c>
      <c r="AG64" s="55"/>
      <c r="AH64" s="311"/>
      <c r="AI64" s="427"/>
      <c r="AJ64" s="426"/>
      <c r="AK64" s="291"/>
      <c r="AL64" s="56">
        <f>N64+Z64</f>
        <v>0</v>
      </c>
      <c r="AM64" s="56"/>
      <c r="AN64" s="56"/>
      <c r="AO64" s="56"/>
      <c r="AP64" s="56">
        <f>R64+AD64</f>
        <v>0</v>
      </c>
      <c r="AQ64" s="57"/>
      <c r="AR64" s="389"/>
      <c r="AS64" s="389"/>
    </row>
    <row r="65" spans="1:45" s="199" customFormat="1" ht="14.25">
      <c r="A65" s="397"/>
      <c r="B65" s="387"/>
      <c r="C65" s="387">
        <v>65268</v>
      </c>
      <c r="D65" s="561" t="s">
        <v>217</v>
      </c>
      <c r="E65" s="561"/>
      <c r="F65" s="561"/>
      <c r="G65" s="562"/>
      <c r="H65" s="388">
        <f t="shared" si="3"/>
        <v>0</v>
      </c>
      <c r="I65" s="55"/>
      <c r="J65" s="311"/>
      <c r="K65" s="427"/>
      <c r="L65" s="426"/>
      <c r="M65" s="291"/>
      <c r="N65" s="327"/>
      <c r="O65" s="56"/>
      <c r="P65" s="56"/>
      <c r="Q65" s="56"/>
      <c r="R65" s="56"/>
      <c r="S65" s="57"/>
      <c r="T65" s="388">
        <f t="shared" si="5"/>
        <v>0</v>
      </c>
      <c r="U65" s="55"/>
      <c r="V65" s="311"/>
      <c r="W65" s="427"/>
      <c r="X65" s="426"/>
      <c r="Y65" s="291"/>
      <c r="Z65" s="327"/>
      <c r="AA65" s="56"/>
      <c r="AB65" s="56"/>
      <c r="AC65" s="56"/>
      <c r="AD65" s="56"/>
      <c r="AE65" s="57"/>
      <c r="AF65" s="388">
        <f t="shared" si="7"/>
        <v>0</v>
      </c>
      <c r="AG65" s="55"/>
      <c r="AH65" s="311"/>
      <c r="AI65" s="427"/>
      <c r="AJ65" s="426"/>
      <c r="AK65" s="291"/>
      <c r="AL65" s="56">
        <f>N65+Z65</f>
        <v>0</v>
      </c>
      <c r="AM65" s="56"/>
      <c r="AN65" s="56"/>
      <c r="AO65" s="56"/>
      <c r="AP65" s="56"/>
      <c r="AQ65" s="57"/>
      <c r="AR65" s="389"/>
      <c r="AS65" s="389"/>
    </row>
    <row r="66" spans="1:45" s="199" customFormat="1" ht="24" customHeight="1">
      <c r="A66" s="397"/>
      <c r="B66" s="387"/>
      <c r="C66" s="387" t="s">
        <v>218</v>
      </c>
      <c r="D66" s="561" t="s">
        <v>219</v>
      </c>
      <c r="E66" s="561"/>
      <c r="F66" s="561"/>
      <c r="G66" s="562"/>
      <c r="H66" s="388">
        <f t="shared" si="3"/>
        <v>0</v>
      </c>
      <c r="I66" s="55"/>
      <c r="J66" s="311"/>
      <c r="K66" s="427"/>
      <c r="L66" s="426"/>
      <c r="M66" s="291"/>
      <c r="N66" s="327"/>
      <c r="O66" s="56"/>
      <c r="P66" s="56"/>
      <c r="Q66" s="56"/>
      <c r="R66" s="56"/>
      <c r="S66" s="57"/>
      <c r="T66" s="388">
        <f t="shared" si="5"/>
        <v>0</v>
      </c>
      <c r="U66" s="55"/>
      <c r="V66" s="311"/>
      <c r="W66" s="427"/>
      <c r="X66" s="426"/>
      <c r="Y66" s="291"/>
      <c r="Z66" s="327"/>
      <c r="AA66" s="56"/>
      <c r="AB66" s="56"/>
      <c r="AC66" s="56"/>
      <c r="AD66" s="56"/>
      <c r="AE66" s="57"/>
      <c r="AF66" s="388">
        <f t="shared" si="7"/>
        <v>0</v>
      </c>
      <c r="AG66" s="55"/>
      <c r="AH66" s="311"/>
      <c r="AI66" s="427"/>
      <c r="AJ66" s="426"/>
      <c r="AK66" s="291"/>
      <c r="AL66" s="56">
        <f>N66+Z66</f>
        <v>0</v>
      </c>
      <c r="AM66" s="56"/>
      <c r="AN66" s="56"/>
      <c r="AO66" s="56"/>
      <c r="AP66" s="56"/>
      <c r="AQ66" s="57"/>
      <c r="AR66" s="389"/>
      <c r="AS66" s="389"/>
    </row>
    <row r="67" spans="1:45" s="192" customFormat="1" ht="27.75" customHeight="1">
      <c r="A67" s="520">
        <v>66</v>
      </c>
      <c r="B67" s="521"/>
      <c r="C67" s="319"/>
      <c r="D67" s="522" t="s">
        <v>56</v>
      </c>
      <c r="E67" s="522"/>
      <c r="F67" s="522"/>
      <c r="G67" s="523"/>
      <c r="H67" s="239">
        <f t="shared" si="3"/>
        <v>18200</v>
      </c>
      <c r="I67" s="318">
        <f>I68+I72</f>
        <v>0</v>
      </c>
      <c r="J67" s="265">
        <f t="shared" ref="J67:S67" si="71">J68+J72</f>
        <v>0</v>
      </c>
      <c r="K67" s="241">
        <f t="shared" si="71"/>
        <v>0</v>
      </c>
      <c r="L67" s="306">
        <f t="shared" si="71"/>
        <v>0</v>
      </c>
      <c r="M67" s="242">
        <f t="shared" si="71"/>
        <v>12200</v>
      </c>
      <c r="N67" s="243">
        <f t="shared" si="71"/>
        <v>0</v>
      </c>
      <c r="O67" s="243">
        <f t="shared" si="71"/>
        <v>0</v>
      </c>
      <c r="P67" s="243">
        <f t="shared" si="71"/>
        <v>0</v>
      </c>
      <c r="Q67" s="243">
        <f t="shared" si="71"/>
        <v>6000</v>
      </c>
      <c r="R67" s="243">
        <f t="shared" si="71"/>
        <v>0</v>
      </c>
      <c r="S67" s="241">
        <f t="shared" si="71"/>
        <v>0</v>
      </c>
      <c r="T67" s="239">
        <f t="shared" si="5"/>
        <v>1600</v>
      </c>
      <c r="U67" s="318">
        <f>U68+U72</f>
        <v>0</v>
      </c>
      <c r="V67" s="265">
        <f t="shared" ref="V67:AE67" si="72">V68+V72</f>
        <v>0</v>
      </c>
      <c r="W67" s="241">
        <f t="shared" si="72"/>
        <v>0</v>
      </c>
      <c r="X67" s="306">
        <f t="shared" si="72"/>
        <v>0</v>
      </c>
      <c r="Y67" s="242">
        <f t="shared" si="72"/>
        <v>0</v>
      </c>
      <c r="Z67" s="243">
        <f t="shared" si="72"/>
        <v>0</v>
      </c>
      <c r="AA67" s="243">
        <f t="shared" si="72"/>
        <v>0</v>
      </c>
      <c r="AB67" s="243">
        <f t="shared" si="72"/>
        <v>0</v>
      </c>
      <c r="AC67" s="243">
        <f t="shared" si="72"/>
        <v>1600</v>
      </c>
      <c r="AD67" s="243">
        <f t="shared" si="72"/>
        <v>0</v>
      </c>
      <c r="AE67" s="241">
        <f t="shared" si="72"/>
        <v>0</v>
      </c>
      <c r="AF67" s="239">
        <f t="shared" si="7"/>
        <v>19800</v>
      </c>
      <c r="AG67" s="318">
        <f>AG68+AG72</f>
        <v>0</v>
      </c>
      <c r="AH67" s="265">
        <f t="shared" ref="AH67:AQ67" si="73">AH68+AH72</f>
        <v>0</v>
      </c>
      <c r="AI67" s="241">
        <f t="shared" si="73"/>
        <v>0</v>
      </c>
      <c r="AJ67" s="306">
        <f t="shared" si="73"/>
        <v>0</v>
      </c>
      <c r="AK67" s="242">
        <f t="shared" si="73"/>
        <v>12200</v>
      </c>
      <c r="AL67" s="243">
        <f t="shared" si="73"/>
        <v>0</v>
      </c>
      <c r="AM67" s="243">
        <f t="shared" si="73"/>
        <v>0</v>
      </c>
      <c r="AN67" s="243">
        <f t="shared" si="73"/>
        <v>0</v>
      </c>
      <c r="AO67" s="243">
        <f t="shared" si="73"/>
        <v>7600</v>
      </c>
      <c r="AP67" s="243">
        <f t="shared" si="73"/>
        <v>0</v>
      </c>
      <c r="AQ67" s="241">
        <f t="shared" si="73"/>
        <v>0</v>
      </c>
      <c r="AR67" s="245"/>
      <c r="AS67" s="245"/>
    </row>
    <row r="68" spans="1:45" s="192" customFormat="1" ht="30.75" customHeight="1">
      <c r="A68" s="520">
        <v>661</v>
      </c>
      <c r="B68" s="521"/>
      <c r="C68" s="521"/>
      <c r="D68" s="522" t="s">
        <v>57</v>
      </c>
      <c r="E68" s="522"/>
      <c r="F68" s="522"/>
      <c r="G68" s="523"/>
      <c r="H68" s="239">
        <f t="shared" si="3"/>
        <v>12200</v>
      </c>
      <c r="I68" s="318">
        <f>SUM(I69:I71)</f>
        <v>0</v>
      </c>
      <c r="J68" s="265">
        <f t="shared" ref="J68:S68" si="74">SUM(J69:J71)</f>
        <v>0</v>
      </c>
      <c r="K68" s="241">
        <f t="shared" si="74"/>
        <v>0</v>
      </c>
      <c r="L68" s="306">
        <f t="shared" si="74"/>
        <v>0</v>
      </c>
      <c r="M68" s="242">
        <f t="shared" si="74"/>
        <v>12200</v>
      </c>
      <c r="N68" s="243">
        <f t="shared" si="74"/>
        <v>0</v>
      </c>
      <c r="O68" s="243">
        <f t="shared" si="74"/>
        <v>0</v>
      </c>
      <c r="P68" s="243">
        <f t="shared" si="74"/>
        <v>0</v>
      </c>
      <c r="Q68" s="243">
        <f t="shared" si="74"/>
        <v>0</v>
      </c>
      <c r="R68" s="243">
        <f t="shared" si="74"/>
        <v>0</v>
      </c>
      <c r="S68" s="241">
        <f t="shared" si="74"/>
        <v>0</v>
      </c>
      <c r="T68" s="239">
        <f t="shared" si="5"/>
        <v>0</v>
      </c>
      <c r="U68" s="318">
        <f>SUM(U69:U71)</f>
        <v>0</v>
      </c>
      <c r="V68" s="265">
        <f t="shared" ref="V68:AE68" si="75">SUM(V69:V71)</f>
        <v>0</v>
      </c>
      <c r="W68" s="241">
        <f t="shared" si="75"/>
        <v>0</v>
      </c>
      <c r="X68" s="306">
        <f t="shared" si="75"/>
        <v>0</v>
      </c>
      <c r="Y68" s="242">
        <f t="shared" si="75"/>
        <v>0</v>
      </c>
      <c r="Z68" s="243">
        <f t="shared" si="75"/>
        <v>0</v>
      </c>
      <c r="AA68" s="243">
        <f t="shared" si="75"/>
        <v>0</v>
      </c>
      <c r="AB68" s="243">
        <f t="shared" si="75"/>
        <v>0</v>
      </c>
      <c r="AC68" s="243">
        <f t="shared" si="75"/>
        <v>0</v>
      </c>
      <c r="AD68" s="243">
        <f t="shared" si="75"/>
        <v>0</v>
      </c>
      <c r="AE68" s="241">
        <f t="shared" si="75"/>
        <v>0</v>
      </c>
      <c r="AF68" s="239">
        <f t="shared" si="7"/>
        <v>12200</v>
      </c>
      <c r="AG68" s="318">
        <f>SUM(AG69:AG71)</f>
        <v>0</v>
      </c>
      <c r="AH68" s="265">
        <f t="shared" ref="AH68:AQ68" si="76">SUM(AH69:AH71)</f>
        <v>0</v>
      </c>
      <c r="AI68" s="241">
        <f t="shared" si="76"/>
        <v>0</v>
      </c>
      <c r="AJ68" s="306">
        <f t="shared" si="76"/>
        <v>0</v>
      </c>
      <c r="AK68" s="242">
        <f t="shared" si="76"/>
        <v>12200</v>
      </c>
      <c r="AL68" s="243">
        <f t="shared" si="76"/>
        <v>0</v>
      </c>
      <c r="AM68" s="243">
        <f t="shared" si="76"/>
        <v>0</v>
      </c>
      <c r="AN68" s="243">
        <f t="shared" si="76"/>
        <v>0</v>
      </c>
      <c r="AO68" s="243">
        <f t="shared" si="76"/>
        <v>0</v>
      </c>
      <c r="AP68" s="243">
        <f t="shared" si="76"/>
        <v>0</v>
      </c>
      <c r="AQ68" s="241">
        <f t="shared" si="76"/>
        <v>0</v>
      </c>
      <c r="AR68" s="245"/>
      <c r="AS68" s="245"/>
    </row>
    <row r="69" spans="1:45" s="199" customFormat="1" ht="14.25">
      <c r="A69" s="397"/>
      <c r="B69" s="387"/>
      <c r="C69" s="387">
        <v>66141</v>
      </c>
      <c r="D69" s="561" t="s">
        <v>220</v>
      </c>
      <c r="E69" s="561"/>
      <c r="F69" s="561"/>
      <c r="G69" s="562"/>
      <c r="H69" s="388">
        <f t="shared" si="3"/>
        <v>0</v>
      </c>
      <c r="I69" s="55"/>
      <c r="J69" s="311"/>
      <c r="K69" s="427"/>
      <c r="L69" s="426"/>
      <c r="M69" s="326"/>
      <c r="N69" s="56"/>
      <c r="O69" s="56"/>
      <c r="P69" s="56"/>
      <c r="Q69" s="56"/>
      <c r="R69" s="56"/>
      <c r="S69" s="57"/>
      <c r="T69" s="388">
        <f t="shared" si="5"/>
        <v>0</v>
      </c>
      <c r="U69" s="55"/>
      <c r="V69" s="311"/>
      <c r="W69" s="427"/>
      <c r="X69" s="426"/>
      <c r="Y69" s="326"/>
      <c r="Z69" s="56"/>
      <c r="AA69" s="56"/>
      <c r="AB69" s="56"/>
      <c r="AC69" s="56"/>
      <c r="AD69" s="56"/>
      <c r="AE69" s="57"/>
      <c r="AF69" s="388">
        <f t="shared" si="7"/>
        <v>0</v>
      </c>
      <c r="AG69" s="55"/>
      <c r="AH69" s="311"/>
      <c r="AI69" s="427"/>
      <c r="AJ69" s="426"/>
      <c r="AK69" s="291">
        <f>M69+Y69</f>
        <v>0</v>
      </c>
      <c r="AL69" s="56"/>
      <c r="AM69" s="56"/>
      <c r="AN69" s="56"/>
      <c r="AO69" s="56"/>
      <c r="AP69" s="56"/>
      <c r="AQ69" s="57"/>
      <c r="AR69" s="389"/>
      <c r="AS69" s="389"/>
    </row>
    <row r="70" spans="1:45" s="199" customFormat="1" ht="14.25">
      <c r="A70" s="397"/>
      <c r="B70" s="387"/>
      <c r="C70" s="387">
        <v>66142</v>
      </c>
      <c r="D70" s="561" t="s">
        <v>221</v>
      </c>
      <c r="E70" s="561"/>
      <c r="F70" s="561"/>
      <c r="G70" s="562"/>
      <c r="H70" s="388">
        <f t="shared" si="3"/>
        <v>0</v>
      </c>
      <c r="I70" s="55"/>
      <c r="J70" s="311"/>
      <c r="K70" s="427"/>
      <c r="L70" s="426"/>
      <c r="M70" s="326"/>
      <c r="N70" s="56"/>
      <c r="O70" s="56"/>
      <c r="P70" s="56"/>
      <c r="Q70" s="56"/>
      <c r="R70" s="56"/>
      <c r="S70" s="57"/>
      <c r="T70" s="388">
        <f t="shared" si="5"/>
        <v>0</v>
      </c>
      <c r="U70" s="55"/>
      <c r="V70" s="311"/>
      <c r="W70" s="427"/>
      <c r="X70" s="426"/>
      <c r="Y70" s="326"/>
      <c r="Z70" s="56"/>
      <c r="AA70" s="56"/>
      <c r="AB70" s="56"/>
      <c r="AC70" s="56"/>
      <c r="AD70" s="56"/>
      <c r="AE70" s="57"/>
      <c r="AF70" s="388">
        <f t="shared" si="7"/>
        <v>0</v>
      </c>
      <c r="AG70" s="55"/>
      <c r="AH70" s="311"/>
      <c r="AI70" s="427"/>
      <c r="AJ70" s="426"/>
      <c r="AK70" s="291">
        <f>M70+Y70</f>
        <v>0</v>
      </c>
      <c r="AL70" s="56"/>
      <c r="AM70" s="56"/>
      <c r="AN70" s="56"/>
      <c r="AO70" s="56"/>
      <c r="AP70" s="56"/>
      <c r="AQ70" s="57"/>
      <c r="AR70" s="389"/>
      <c r="AS70" s="389"/>
    </row>
    <row r="71" spans="1:45" s="199" customFormat="1" ht="14.25">
      <c r="A71" s="397"/>
      <c r="B71" s="387"/>
      <c r="C71" s="387">
        <v>66151</v>
      </c>
      <c r="D71" s="561" t="s">
        <v>222</v>
      </c>
      <c r="E71" s="561"/>
      <c r="F71" s="561"/>
      <c r="G71" s="562"/>
      <c r="H71" s="388">
        <f t="shared" si="3"/>
        <v>12200</v>
      </c>
      <c r="I71" s="55"/>
      <c r="J71" s="311"/>
      <c r="K71" s="427"/>
      <c r="L71" s="426"/>
      <c r="M71" s="326">
        <v>12200</v>
      </c>
      <c r="N71" s="56"/>
      <c r="O71" s="56"/>
      <c r="P71" s="56"/>
      <c r="Q71" s="56"/>
      <c r="R71" s="56"/>
      <c r="S71" s="57"/>
      <c r="T71" s="388">
        <f t="shared" si="5"/>
        <v>0</v>
      </c>
      <c r="U71" s="55"/>
      <c r="V71" s="311"/>
      <c r="W71" s="427"/>
      <c r="X71" s="426"/>
      <c r="Y71" s="326"/>
      <c r="Z71" s="56"/>
      <c r="AA71" s="56"/>
      <c r="AB71" s="56"/>
      <c r="AC71" s="56"/>
      <c r="AD71" s="56"/>
      <c r="AE71" s="57"/>
      <c r="AF71" s="388">
        <f t="shared" si="7"/>
        <v>12200</v>
      </c>
      <c r="AG71" s="55"/>
      <c r="AH71" s="311"/>
      <c r="AI71" s="427"/>
      <c r="AJ71" s="426"/>
      <c r="AK71" s="291">
        <f>M71+Y71</f>
        <v>12200</v>
      </c>
      <c r="AL71" s="56"/>
      <c r="AM71" s="56"/>
      <c r="AN71" s="56"/>
      <c r="AO71" s="56"/>
      <c r="AP71" s="56"/>
      <c r="AQ71" s="57"/>
      <c r="AR71" s="389"/>
      <c r="AS71" s="389"/>
    </row>
    <row r="72" spans="1:45" s="192" customFormat="1" ht="29.25" customHeight="1">
      <c r="A72" s="520">
        <v>663</v>
      </c>
      <c r="B72" s="521"/>
      <c r="C72" s="521"/>
      <c r="D72" s="522" t="s">
        <v>58</v>
      </c>
      <c r="E72" s="522"/>
      <c r="F72" s="522"/>
      <c r="G72" s="523"/>
      <c r="H72" s="239">
        <f t="shared" si="3"/>
        <v>6000</v>
      </c>
      <c r="I72" s="318">
        <f>SUM(I73:I80)</f>
        <v>0</v>
      </c>
      <c r="J72" s="265">
        <f t="shared" ref="J72:S72" si="77">SUM(J73:J80)</f>
        <v>0</v>
      </c>
      <c r="K72" s="241">
        <f t="shared" si="77"/>
        <v>0</v>
      </c>
      <c r="L72" s="306">
        <f t="shared" si="77"/>
        <v>0</v>
      </c>
      <c r="M72" s="242">
        <f t="shared" si="77"/>
        <v>0</v>
      </c>
      <c r="N72" s="243">
        <f t="shared" si="77"/>
        <v>0</v>
      </c>
      <c r="O72" s="243">
        <f t="shared" si="77"/>
        <v>0</v>
      </c>
      <c r="P72" s="243">
        <f t="shared" si="77"/>
        <v>0</v>
      </c>
      <c r="Q72" s="243">
        <f t="shared" si="77"/>
        <v>6000</v>
      </c>
      <c r="R72" s="243">
        <f t="shared" si="77"/>
        <v>0</v>
      </c>
      <c r="S72" s="241">
        <f t="shared" si="77"/>
        <v>0</v>
      </c>
      <c r="T72" s="239">
        <f t="shared" si="5"/>
        <v>1600</v>
      </c>
      <c r="U72" s="318">
        <f>SUM(U73:U80)</f>
        <v>0</v>
      </c>
      <c r="V72" s="265">
        <f t="shared" ref="V72:AE72" si="78">SUM(V73:V80)</f>
        <v>0</v>
      </c>
      <c r="W72" s="241">
        <f t="shared" si="78"/>
        <v>0</v>
      </c>
      <c r="X72" s="306">
        <f t="shared" si="78"/>
        <v>0</v>
      </c>
      <c r="Y72" s="242">
        <f t="shared" si="78"/>
        <v>0</v>
      </c>
      <c r="Z72" s="243">
        <f t="shared" si="78"/>
        <v>0</v>
      </c>
      <c r="AA72" s="243">
        <f t="shared" si="78"/>
        <v>0</v>
      </c>
      <c r="AB72" s="243">
        <f t="shared" si="78"/>
        <v>0</v>
      </c>
      <c r="AC72" s="243">
        <f t="shared" si="78"/>
        <v>1600</v>
      </c>
      <c r="AD72" s="243">
        <f t="shared" si="78"/>
        <v>0</v>
      </c>
      <c r="AE72" s="241">
        <f t="shared" si="78"/>
        <v>0</v>
      </c>
      <c r="AF72" s="239">
        <f t="shared" si="7"/>
        <v>7600</v>
      </c>
      <c r="AG72" s="318">
        <f>SUM(AG73:AG80)</f>
        <v>0</v>
      </c>
      <c r="AH72" s="265">
        <f t="shared" ref="AH72:AQ72" si="79">SUM(AH73:AH80)</f>
        <v>0</v>
      </c>
      <c r="AI72" s="241">
        <f t="shared" si="79"/>
        <v>0</v>
      </c>
      <c r="AJ72" s="306">
        <f t="shared" si="79"/>
        <v>0</v>
      </c>
      <c r="AK72" s="242">
        <f t="shared" si="79"/>
        <v>0</v>
      </c>
      <c r="AL72" s="243">
        <f t="shared" si="79"/>
        <v>0</v>
      </c>
      <c r="AM72" s="243">
        <f t="shared" si="79"/>
        <v>0</v>
      </c>
      <c r="AN72" s="243">
        <f t="shared" si="79"/>
        <v>0</v>
      </c>
      <c r="AO72" s="243">
        <f t="shared" si="79"/>
        <v>7600</v>
      </c>
      <c r="AP72" s="243">
        <f t="shared" si="79"/>
        <v>0</v>
      </c>
      <c r="AQ72" s="241">
        <f t="shared" si="79"/>
        <v>0</v>
      </c>
      <c r="AR72" s="245"/>
      <c r="AS72" s="245"/>
    </row>
    <row r="73" spans="1:45" s="199" customFormat="1" ht="14.25">
      <c r="A73" s="397"/>
      <c r="B73" s="387"/>
      <c r="C73" s="387" t="s">
        <v>223</v>
      </c>
      <c r="D73" s="561" t="s">
        <v>224</v>
      </c>
      <c r="E73" s="561"/>
      <c r="F73" s="561"/>
      <c r="G73" s="562"/>
      <c r="H73" s="388">
        <f t="shared" si="3"/>
        <v>0</v>
      </c>
      <c r="I73" s="55"/>
      <c r="J73" s="311"/>
      <c r="K73" s="427"/>
      <c r="L73" s="426"/>
      <c r="M73" s="291"/>
      <c r="N73" s="56"/>
      <c r="O73" s="56"/>
      <c r="P73" s="56"/>
      <c r="Q73" s="327"/>
      <c r="R73" s="56"/>
      <c r="S73" s="57"/>
      <c r="T73" s="388">
        <f t="shared" si="5"/>
        <v>0</v>
      </c>
      <c r="U73" s="55"/>
      <c r="V73" s="311"/>
      <c r="W73" s="427"/>
      <c r="X73" s="426"/>
      <c r="Y73" s="291"/>
      <c r="Z73" s="56"/>
      <c r="AA73" s="56"/>
      <c r="AB73" s="56"/>
      <c r="AC73" s="327"/>
      <c r="AD73" s="56"/>
      <c r="AE73" s="57"/>
      <c r="AF73" s="388">
        <f t="shared" si="7"/>
        <v>0</v>
      </c>
      <c r="AG73" s="55"/>
      <c r="AH73" s="311"/>
      <c r="AI73" s="427"/>
      <c r="AJ73" s="426"/>
      <c r="AK73" s="291"/>
      <c r="AL73" s="56"/>
      <c r="AM73" s="56"/>
      <c r="AN73" s="56"/>
      <c r="AO73" s="56">
        <f>Q73+AC73</f>
        <v>0</v>
      </c>
      <c r="AP73" s="56"/>
      <c r="AQ73" s="57"/>
      <c r="AR73" s="389"/>
      <c r="AS73" s="389"/>
    </row>
    <row r="74" spans="1:45" s="199" customFormat="1" ht="14.25">
      <c r="A74" s="397"/>
      <c r="B74" s="387"/>
      <c r="C74" s="387" t="s">
        <v>225</v>
      </c>
      <c r="D74" s="561" t="s">
        <v>226</v>
      </c>
      <c r="E74" s="561"/>
      <c r="F74" s="561"/>
      <c r="G74" s="562"/>
      <c r="H74" s="388">
        <f t="shared" si="3"/>
        <v>0</v>
      </c>
      <c r="I74" s="55"/>
      <c r="J74" s="311"/>
      <c r="K74" s="427"/>
      <c r="L74" s="426"/>
      <c r="M74" s="291"/>
      <c r="N74" s="56"/>
      <c r="O74" s="56"/>
      <c r="P74" s="56"/>
      <c r="Q74" s="327"/>
      <c r="R74" s="56"/>
      <c r="S74" s="57"/>
      <c r="T74" s="388">
        <f t="shared" si="5"/>
        <v>1600</v>
      </c>
      <c r="U74" s="55"/>
      <c r="V74" s="311"/>
      <c r="W74" s="427"/>
      <c r="X74" s="426"/>
      <c r="Y74" s="291"/>
      <c r="Z74" s="56"/>
      <c r="AA74" s="56"/>
      <c r="AB74" s="56"/>
      <c r="AC74" s="327">
        <v>1600</v>
      </c>
      <c r="AD74" s="56"/>
      <c r="AE74" s="57"/>
      <c r="AF74" s="388">
        <f t="shared" si="7"/>
        <v>1600</v>
      </c>
      <c r="AG74" s="55"/>
      <c r="AH74" s="311"/>
      <c r="AI74" s="427"/>
      <c r="AJ74" s="426"/>
      <c r="AK74" s="291"/>
      <c r="AL74" s="56"/>
      <c r="AM74" s="56"/>
      <c r="AN74" s="56"/>
      <c r="AO74" s="56">
        <f t="shared" ref="AO74:AO80" si="80">Q74+AC74</f>
        <v>1600</v>
      </c>
      <c r="AP74" s="56"/>
      <c r="AQ74" s="57"/>
      <c r="AR74" s="389"/>
      <c r="AS74" s="389"/>
    </row>
    <row r="75" spans="1:45" s="199" customFormat="1" ht="14.25">
      <c r="A75" s="397"/>
      <c r="B75" s="387"/>
      <c r="C75" s="387" t="s">
        <v>227</v>
      </c>
      <c r="D75" s="561" t="s">
        <v>228</v>
      </c>
      <c r="E75" s="561"/>
      <c r="F75" s="561"/>
      <c r="G75" s="562"/>
      <c r="H75" s="388">
        <f t="shared" ref="H75:H101" si="81">SUM(I75:S75)</f>
        <v>6000</v>
      </c>
      <c r="I75" s="55"/>
      <c r="J75" s="311"/>
      <c r="K75" s="427"/>
      <c r="L75" s="426"/>
      <c r="M75" s="291"/>
      <c r="N75" s="56"/>
      <c r="O75" s="56"/>
      <c r="P75" s="56"/>
      <c r="Q75" s="327">
        <v>6000</v>
      </c>
      <c r="R75" s="56"/>
      <c r="S75" s="57"/>
      <c r="T75" s="388">
        <f t="shared" ref="T75:T101" si="82">SUM(U75:AE75)</f>
        <v>0</v>
      </c>
      <c r="U75" s="55"/>
      <c r="V75" s="311"/>
      <c r="W75" s="427"/>
      <c r="X75" s="426"/>
      <c r="Y75" s="291"/>
      <c r="Z75" s="56"/>
      <c r="AA75" s="56"/>
      <c r="AB75" s="56"/>
      <c r="AC75" s="327"/>
      <c r="AD75" s="56"/>
      <c r="AE75" s="57"/>
      <c r="AF75" s="388">
        <f t="shared" ref="AF75:AF101" si="83">SUM(AG75:AQ75)</f>
        <v>6000</v>
      </c>
      <c r="AG75" s="55"/>
      <c r="AH75" s="311"/>
      <c r="AI75" s="427"/>
      <c r="AJ75" s="426"/>
      <c r="AK75" s="291"/>
      <c r="AL75" s="56"/>
      <c r="AM75" s="56"/>
      <c r="AN75" s="56"/>
      <c r="AO75" s="56">
        <f t="shared" si="80"/>
        <v>6000</v>
      </c>
      <c r="AP75" s="56"/>
      <c r="AQ75" s="57"/>
      <c r="AR75" s="389"/>
      <c r="AS75" s="389"/>
    </row>
    <row r="76" spans="1:45" s="199" customFormat="1" ht="24" customHeight="1">
      <c r="A76" s="397"/>
      <c r="B76" s="387"/>
      <c r="C76" s="387" t="s">
        <v>229</v>
      </c>
      <c r="D76" s="561" t="s">
        <v>230</v>
      </c>
      <c r="E76" s="561"/>
      <c r="F76" s="561"/>
      <c r="G76" s="562"/>
      <c r="H76" s="388">
        <f t="shared" si="81"/>
        <v>0</v>
      </c>
      <c r="I76" s="55"/>
      <c r="J76" s="311"/>
      <c r="K76" s="427"/>
      <c r="L76" s="426"/>
      <c r="M76" s="291"/>
      <c r="N76" s="56"/>
      <c r="O76" s="56"/>
      <c r="P76" s="56"/>
      <c r="Q76" s="327"/>
      <c r="R76" s="56"/>
      <c r="S76" s="57"/>
      <c r="T76" s="388">
        <f t="shared" si="82"/>
        <v>0</v>
      </c>
      <c r="U76" s="55"/>
      <c r="V76" s="311"/>
      <c r="W76" s="427"/>
      <c r="X76" s="426"/>
      <c r="Y76" s="291"/>
      <c r="Z76" s="56"/>
      <c r="AA76" s="56"/>
      <c r="AB76" s="56"/>
      <c r="AC76" s="327"/>
      <c r="AD76" s="56"/>
      <c r="AE76" s="57"/>
      <c r="AF76" s="388">
        <f t="shared" si="83"/>
        <v>0</v>
      </c>
      <c r="AG76" s="55"/>
      <c r="AH76" s="311"/>
      <c r="AI76" s="427"/>
      <c r="AJ76" s="426"/>
      <c r="AK76" s="291"/>
      <c r="AL76" s="56"/>
      <c r="AM76" s="56"/>
      <c r="AN76" s="56"/>
      <c r="AO76" s="56">
        <f t="shared" si="80"/>
        <v>0</v>
      </c>
      <c r="AP76" s="56"/>
      <c r="AQ76" s="57"/>
      <c r="AR76" s="389"/>
      <c r="AS76" s="389"/>
    </row>
    <row r="77" spans="1:45" s="199" customFormat="1" ht="14.25">
      <c r="A77" s="397"/>
      <c r="B77" s="387"/>
      <c r="C77" s="387" t="s">
        <v>231</v>
      </c>
      <c r="D77" s="561" t="s">
        <v>232</v>
      </c>
      <c r="E77" s="561"/>
      <c r="F77" s="561"/>
      <c r="G77" s="562"/>
      <c r="H77" s="388">
        <f t="shared" si="81"/>
        <v>0</v>
      </c>
      <c r="I77" s="55"/>
      <c r="J77" s="311"/>
      <c r="K77" s="427"/>
      <c r="L77" s="426"/>
      <c r="M77" s="291"/>
      <c r="N77" s="56"/>
      <c r="O77" s="56"/>
      <c r="P77" s="56"/>
      <c r="Q77" s="327"/>
      <c r="R77" s="56"/>
      <c r="S77" s="57"/>
      <c r="T77" s="388">
        <f t="shared" si="82"/>
        <v>0</v>
      </c>
      <c r="U77" s="55"/>
      <c r="V77" s="311"/>
      <c r="W77" s="427"/>
      <c r="X77" s="426"/>
      <c r="Y77" s="291"/>
      <c r="Z77" s="56"/>
      <c r="AA77" s="56"/>
      <c r="AB77" s="56"/>
      <c r="AC77" s="327"/>
      <c r="AD77" s="56"/>
      <c r="AE77" s="57"/>
      <c r="AF77" s="388">
        <f t="shared" si="83"/>
        <v>0</v>
      </c>
      <c r="AG77" s="55"/>
      <c r="AH77" s="311"/>
      <c r="AI77" s="427"/>
      <c r="AJ77" s="426"/>
      <c r="AK77" s="291"/>
      <c r="AL77" s="56"/>
      <c r="AM77" s="56"/>
      <c r="AN77" s="56"/>
      <c r="AO77" s="56">
        <f t="shared" si="80"/>
        <v>0</v>
      </c>
      <c r="AP77" s="56"/>
      <c r="AQ77" s="57"/>
      <c r="AR77" s="389"/>
      <c r="AS77" s="389"/>
    </row>
    <row r="78" spans="1:45" s="199" customFormat="1" ht="14.25">
      <c r="A78" s="397"/>
      <c r="B78" s="387"/>
      <c r="C78" s="387" t="s">
        <v>233</v>
      </c>
      <c r="D78" s="561" t="s">
        <v>234</v>
      </c>
      <c r="E78" s="561"/>
      <c r="F78" s="561"/>
      <c r="G78" s="562"/>
      <c r="H78" s="388">
        <f t="shared" si="81"/>
        <v>0</v>
      </c>
      <c r="I78" s="55"/>
      <c r="J78" s="311"/>
      <c r="K78" s="427"/>
      <c r="L78" s="426"/>
      <c r="M78" s="291"/>
      <c r="N78" s="56"/>
      <c r="O78" s="56"/>
      <c r="P78" s="56"/>
      <c r="Q78" s="327"/>
      <c r="R78" s="56"/>
      <c r="S78" s="57"/>
      <c r="T78" s="388">
        <f t="shared" si="82"/>
        <v>0</v>
      </c>
      <c r="U78" s="55"/>
      <c r="V78" s="311"/>
      <c r="W78" s="427"/>
      <c r="X78" s="426"/>
      <c r="Y78" s="291"/>
      <c r="Z78" s="56"/>
      <c r="AA78" s="56"/>
      <c r="AB78" s="56"/>
      <c r="AC78" s="327"/>
      <c r="AD78" s="56"/>
      <c r="AE78" s="57"/>
      <c r="AF78" s="388">
        <f t="shared" si="83"/>
        <v>0</v>
      </c>
      <c r="AG78" s="55"/>
      <c r="AH78" s="311"/>
      <c r="AI78" s="427"/>
      <c r="AJ78" s="426"/>
      <c r="AK78" s="291"/>
      <c r="AL78" s="56"/>
      <c r="AM78" s="56"/>
      <c r="AN78" s="56"/>
      <c r="AO78" s="56">
        <f>Q78+AC78</f>
        <v>0</v>
      </c>
      <c r="AP78" s="56"/>
      <c r="AQ78" s="57"/>
      <c r="AR78" s="389"/>
      <c r="AS78" s="389"/>
    </row>
    <row r="79" spans="1:45" s="199" customFormat="1" ht="14.25">
      <c r="A79" s="397"/>
      <c r="B79" s="387"/>
      <c r="C79" s="387" t="s">
        <v>235</v>
      </c>
      <c r="D79" s="561" t="s">
        <v>236</v>
      </c>
      <c r="E79" s="561"/>
      <c r="F79" s="561"/>
      <c r="G79" s="562"/>
      <c r="H79" s="388">
        <f t="shared" si="81"/>
        <v>0</v>
      </c>
      <c r="I79" s="55"/>
      <c r="J79" s="311"/>
      <c r="K79" s="427"/>
      <c r="L79" s="426"/>
      <c r="M79" s="291"/>
      <c r="N79" s="56"/>
      <c r="O79" s="56"/>
      <c r="P79" s="56"/>
      <c r="Q79" s="327"/>
      <c r="R79" s="56"/>
      <c r="S79" s="57"/>
      <c r="T79" s="388">
        <f t="shared" si="82"/>
        <v>0</v>
      </c>
      <c r="U79" s="55"/>
      <c r="V79" s="311"/>
      <c r="W79" s="427"/>
      <c r="X79" s="426"/>
      <c r="Y79" s="291"/>
      <c r="Z79" s="56"/>
      <c r="AA79" s="56"/>
      <c r="AB79" s="56"/>
      <c r="AC79" s="327"/>
      <c r="AD79" s="56"/>
      <c r="AE79" s="57"/>
      <c r="AF79" s="388">
        <f t="shared" si="83"/>
        <v>0</v>
      </c>
      <c r="AG79" s="55"/>
      <c r="AH79" s="311"/>
      <c r="AI79" s="427"/>
      <c r="AJ79" s="426"/>
      <c r="AK79" s="291"/>
      <c r="AL79" s="56"/>
      <c r="AM79" s="56"/>
      <c r="AN79" s="56"/>
      <c r="AO79" s="56">
        <f t="shared" si="80"/>
        <v>0</v>
      </c>
      <c r="AP79" s="56"/>
      <c r="AQ79" s="57"/>
      <c r="AR79" s="389"/>
      <c r="AS79" s="389"/>
    </row>
    <row r="80" spans="1:45" s="199" customFormat="1" ht="24" customHeight="1">
      <c r="A80" s="397"/>
      <c r="B80" s="387"/>
      <c r="C80" s="387" t="s">
        <v>237</v>
      </c>
      <c r="D80" s="561" t="s">
        <v>238</v>
      </c>
      <c r="E80" s="561"/>
      <c r="F80" s="561"/>
      <c r="G80" s="562"/>
      <c r="H80" s="388">
        <f t="shared" si="81"/>
        <v>0</v>
      </c>
      <c r="I80" s="55"/>
      <c r="J80" s="311"/>
      <c r="K80" s="427"/>
      <c r="L80" s="426"/>
      <c r="M80" s="291"/>
      <c r="N80" s="56"/>
      <c r="O80" s="56"/>
      <c r="P80" s="56"/>
      <c r="Q80" s="327"/>
      <c r="R80" s="56"/>
      <c r="S80" s="57"/>
      <c r="T80" s="388">
        <f t="shared" si="82"/>
        <v>0</v>
      </c>
      <c r="U80" s="55"/>
      <c r="V80" s="311"/>
      <c r="W80" s="427"/>
      <c r="X80" s="426"/>
      <c r="Y80" s="291"/>
      <c r="Z80" s="56"/>
      <c r="AA80" s="56"/>
      <c r="AB80" s="56"/>
      <c r="AC80" s="327"/>
      <c r="AD80" s="56"/>
      <c r="AE80" s="57"/>
      <c r="AF80" s="388">
        <f t="shared" si="83"/>
        <v>0</v>
      </c>
      <c r="AG80" s="55"/>
      <c r="AH80" s="311"/>
      <c r="AI80" s="427"/>
      <c r="AJ80" s="426"/>
      <c r="AK80" s="291"/>
      <c r="AL80" s="56"/>
      <c r="AM80" s="56"/>
      <c r="AN80" s="56"/>
      <c r="AO80" s="56">
        <f t="shared" si="80"/>
        <v>0</v>
      </c>
      <c r="AP80" s="56"/>
      <c r="AQ80" s="57"/>
      <c r="AR80" s="389"/>
      <c r="AS80" s="389"/>
    </row>
    <row r="81" spans="1:45" s="192" customFormat="1" ht="28.15" customHeight="1">
      <c r="A81" s="520">
        <v>67</v>
      </c>
      <c r="B81" s="521"/>
      <c r="C81" s="319"/>
      <c r="D81" s="522" t="s">
        <v>59</v>
      </c>
      <c r="E81" s="522"/>
      <c r="F81" s="522"/>
      <c r="G81" s="523"/>
      <c r="H81" s="239">
        <f t="shared" si="81"/>
        <v>420000</v>
      </c>
      <c r="I81" s="318">
        <f>I82</f>
        <v>30000</v>
      </c>
      <c r="J81" s="265">
        <f t="shared" ref="J81:S81" si="84">J82</f>
        <v>390000</v>
      </c>
      <c r="K81" s="241">
        <f t="shared" si="84"/>
        <v>0</v>
      </c>
      <c r="L81" s="306">
        <f t="shared" si="84"/>
        <v>0</v>
      </c>
      <c r="M81" s="242">
        <f t="shared" si="84"/>
        <v>0</v>
      </c>
      <c r="N81" s="243">
        <f t="shared" si="84"/>
        <v>0</v>
      </c>
      <c r="O81" s="243">
        <f t="shared" si="84"/>
        <v>0</v>
      </c>
      <c r="P81" s="243">
        <f t="shared" si="84"/>
        <v>0</v>
      </c>
      <c r="Q81" s="243">
        <f t="shared" si="84"/>
        <v>0</v>
      </c>
      <c r="R81" s="243">
        <f t="shared" si="84"/>
        <v>0</v>
      </c>
      <c r="S81" s="241">
        <f t="shared" si="84"/>
        <v>0</v>
      </c>
      <c r="T81" s="239">
        <f t="shared" si="82"/>
        <v>12600</v>
      </c>
      <c r="U81" s="318">
        <f>U82</f>
        <v>0</v>
      </c>
      <c r="V81" s="265">
        <f t="shared" ref="V81:AE81" si="85">V82</f>
        <v>12600</v>
      </c>
      <c r="W81" s="241">
        <f t="shared" si="85"/>
        <v>0</v>
      </c>
      <c r="X81" s="306">
        <f t="shared" si="85"/>
        <v>0</v>
      </c>
      <c r="Y81" s="242">
        <f t="shared" si="85"/>
        <v>0</v>
      </c>
      <c r="Z81" s="243">
        <f t="shared" si="85"/>
        <v>0</v>
      </c>
      <c r="AA81" s="243">
        <f t="shared" si="85"/>
        <v>0</v>
      </c>
      <c r="AB81" s="243">
        <f t="shared" si="85"/>
        <v>0</v>
      </c>
      <c r="AC81" s="243">
        <f t="shared" si="85"/>
        <v>0</v>
      </c>
      <c r="AD81" s="243">
        <f t="shared" si="85"/>
        <v>0</v>
      </c>
      <c r="AE81" s="241">
        <f t="shared" si="85"/>
        <v>0</v>
      </c>
      <c r="AF81" s="239">
        <f t="shared" si="83"/>
        <v>432600</v>
      </c>
      <c r="AG81" s="318">
        <f>AG82</f>
        <v>30000</v>
      </c>
      <c r="AH81" s="265">
        <f t="shared" ref="AH81:AQ81" si="86">AH82</f>
        <v>402600</v>
      </c>
      <c r="AI81" s="241">
        <f t="shared" si="86"/>
        <v>0</v>
      </c>
      <c r="AJ81" s="306">
        <f t="shared" si="86"/>
        <v>0</v>
      </c>
      <c r="AK81" s="242">
        <f t="shared" si="86"/>
        <v>0</v>
      </c>
      <c r="AL81" s="243">
        <f t="shared" si="86"/>
        <v>0</v>
      </c>
      <c r="AM81" s="243">
        <f t="shared" si="86"/>
        <v>0</v>
      </c>
      <c r="AN81" s="243">
        <f t="shared" si="86"/>
        <v>0</v>
      </c>
      <c r="AO81" s="243">
        <f t="shared" si="86"/>
        <v>0</v>
      </c>
      <c r="AP81" s="243">
        <f t="shared" si="86"/>
        <v>0</v>
      </c>
      <c r="AQ81" s="241">
        <f t="shared" si="86"/>
        <v>0</v>
      </c>
      <c r="AR81" s="245"/>
      <c r="AS81" s="245"/>
    </row>
    <row r="82" spans="1:45" s="192" customFormat="1" ht="36.6" customHeight="1">
      <c r="A82" s="520">
        <v>671</v>
      </c>
      <c r="B82" s="521"/>
      <c r="C82" s="521"/>
      <c r="D82" s="522" t="s">
        <v>60</v>
      </c>
      <c r="E82" s="522"/>
      <c r="F82" s="522"/>
      <c r="G82" s="523"/>
      <c r="H82" s="239">
        <f t="shared" si="81"/>
        <v>420000</v>
      </c>
      <c r="I82" s="318">
        <f>SUM(I83:I85)</f>
        <v>30000</v>
      </c>
      <c r="J82" s="265">
        <f t="shared" ref="J82:S82" si="87">SUM(J83:J85)</f>
        <v>390000</v>
      </c>
      <c r="K82" s="241">
        <f t="shared" si="87"/>
        <v>0</v>
      </c>
      <c r="L82" s="306">
        <f t="shared" si="87"/>
        <v>0</v>
      </c>
      <c r="M82" s="242">
        <f t="shared" si="87"/>
        <v>0</v>
      </c>
      <c r="N82" s="243">
        <f t="shared" si="87"/>
        <v>0</v>
      </c>
      <c r="O82" s="243">
        <f t="shared" si="87"/>
        <v>0</v>
      </c>
      <c r="P82" s="243">
        <f t="shared" si="87"/>
        <v>0</v>
      </c>
      <c r="Q82" s="243">
        <f t="shared" si="87"/>
        <v>0</v>
      </c>
      <c r="R82" s="243">
        <f t="shared" si="87"/>
        <v>0</v>
      </c>
      <c r="S82" s="241">
        <f t="shared" si="87"/>
        <v>0</v>
      </c>
      <c r="T82" s="239">
        <f t="shared" si="82"/>
        <v>12600</v>
      </c>
      <c r="U82" s="318">
        <f>SUM(U83:U85)</f>
        <v>0</v>
      </c>
      <c r="V82" s="265">
        <f t="shared" ref="V82:AE82" si="88">SUM(V83:V85)</f>
        <v>12600</v>
      </c>
      <c r="W82" s="241">
        <f t="shared" si="88"/>
        <v>0</v>
      </c>
      <c r="X82" s="306">
        <f t="shared" si="88"/>
        <v>0</v>
      </c>
      <c r="Y82" s="242">
        <f t="shared" si="88"/>
        <v>0</v>
      </c>
      <c r="Z82" s="243">
        <f t="shared" si="88"/>
        <v>0</v>
      </c>
      <c r="AA82" s="243">
        <f t="shared" si="88"/>
        <v>0</v>
      </c>
      <c r="AB82" s="243">
        <f t="shared" si="88"/>
        <v>0</v>
      </c>
      <c r="AC82" s="243">
        <f t="shared" si="88"/>
        <v>0</v>
      </c>
      <c r="AD82" s="243">
        <f t="shared" si="88"/>
        <v>0</v>
      </c>
      <c r="AE82" s="241">
        <f t="shared" si="88"/>
        <v>0</v>
      </c>
      <c r="AF82" s="239">
        <f t="shared" si="83"/>
        <v>432600</v>
      </c>
      <c r="AG82" s="318">
        <f>SUM(AG83:AG85)</f>
        <v>30000</v>
      </c>
      <c r="AH82" s="265">
        <f t="shared" ref="AH82:AQ82" si="89">SUM(AH83:AH85)</f>
        <v>402600</v>
      </c>
      <c r="AI82" s="241">
        <f t="shared" si="89"/>
        <v>0</v>
      </c>
      <c r="AJ82" s="306">
        <f t="shared" si="89"/>
        <v>0</v>
      </c>
      <c r="AK82" s="242">
        <f t="shared" si="89"/>
        <v>0</v>
      </c>
      <c r="AL82" s="243">
        <f t="shared" si="89"/>
        <v>0</v>
      </c>
      <c r="AM82" s="243">
        <f t="shared" si="89"/>
        <v>0</v>
      </c>
      <c r="AN82" s="243">
        <f t="shared" si="89"/>
        <v>0</v>
      </c>
      <c r="AO82" s="243">
        <f t="shared" si="89"/>
        <v>0</v>
      </c>
      <c r="AP82" s="243">
        <f t="shared" si="89"/>
        <v>0</v>
      </c>
      <c r="AQ82" s="241">
        <f t="shared" si="89"/>
        <v>0</v>
      </c>
      <c r="AR82" s="245"/>
      <c r="AS82" s="245"/>
    </row>
    <row r="83" spans="1:45" s="199" customFormat="1" ht="30" customHeight="1">
      <c r="A83" s="397"/>
      <c r="B83" s="387"/>
      <c r="C83" s="387">
        <v>67111</v>
      </c>
      <c r="D83" s="561" t="s">
        <v>239</v>
      </c>
      <c r="E83" s="561"/>
      <c r="F83" s="561"/>
      <c r="G83" s="562"/>
      <c r="H83" s="388">
        <f t="shared" si="81"/>
        <v>420000</v>
      </c>
      <c r="I83" s="323">
        <v>30000</v>
      </c>
      <c r="J83" s="324">
        <v>390000</v>
      </c>
      <c r="K83" s="427"/>
      <c r="L83" s="426"/>
      <c r="M83" s="291"/>
      <c r="N83" s="56"/>
      <c r="O83" s="56"/>
      <c r="P83" s="56"/>
      <c r="Q83" s="56"/>
      <c r="R83" s="56"/>
      <c r="S83" s="57"/>
      <c r="T83" s="388">
        <f t="shared" si="82"/>
        <v>12600</v>
      </c>
      <c r="U83" s="323"/>
      <c r="V83" s="324">
        <v>12600</v>
      </c>
      <c r="W83" s="427"/>
      <c r="X83" s="426"/>
      <c r="Y83" s="291"/>
      <c r="Z83" s="56"/>
      <c r="AA83" s="56"/>
      <c r="AB83" s="56"/>
      <c r="AC83" s="56"/>
      <c r="AD83" s="56"/>
      <c r="AE83" s="57"/>
      <c r="AF83" s="388">
        <f t="shared" si="83"/>
        <v>432600</v>
      </c>
      <c r="AG83" s="55">
        <f>I83+U83</f>
        <v>30000</v>
      </c>
      <c r="AH83" s="311">
        <f>J83+V83</f>
        <v>402600</v>
      </c>
      <c r="AI83" s="427"/>
      <c r="AJ83" s="426"/>
      <c r="AK83" s="291"/>
      <c r="AL83" s="56"/>
      <c r="AM83" s="56"/>
      <c r="AN83" s="56"/>
      <c r="AO83" s="56"/>
      <c r="AP83" s="56"/>
      <c r="AQ83" s="57"/>
      <c r="AR83" s="389"/>
      <c r="AS83" s="389"/>
    </row>
    <row r="84" spans="1:45" s="199" customFormat="1" ht="47.45" customHeight="1">
      <c r="A84" s="397"/>
      <c r="B84" s="387"/>
      <c r="C84" s="387">
        <v>67121</v>
      </c>
      <c r="D84" s="561" t="s">
        <v>240</v>
      </c>
      <c r="E84" s="561"/>
      <c r="F84" s="561"/>
      <c r="G84" s="562"/>
      <c r="H84" s="388">
        <f t="shared" si="81"/>
        <v>0</v>
      </c>
      <c r="I84" s="323"/>
      <c r="J84" s="324"/>
      <c r="K84" s="427"/>
      <c r="L84" s="426"/>
      <c r="M84" s="291"/>
      <c r="N84" s="56"/>
      <c r="O84" s="56"/>
      <c r="P84" s="56"/>
      <c r="Q84" s="56"/>
      <c r="R84" s="56"/>
      <c r="S84" s="57"/>
      <c r="T84" s="388">
        <f t="shared" si="82"/>
        <v>0</v>
      </c>
      <c r="U84" s="323"/>
      <c r="V84" s="324"/>
      <c r="W84" s="427"/>
      <c r="X84" s="426"/>
      <c r="Y84" s="291"/>
      <c r="Z84" s="56"/>
      <c r="AA84" s="56"/>
      <c r="AB84" s="56"/>
      <c r="AC84" s="56"/>
      <c r="AD84" s="56"/>
      <c r="AE84" s="57"/>
      <c r="AF84" s="388">
        <f t="shared" si="83"/>
        <v>0</v>
      </c>
      <c r="AG84" s="55">
        <f t="shared" ref="AG84:AG85" si="90">I84+U84</f>
        <v>0</v>
      </c>
      <c r="AH84" s="311">
        <f>J84+V84</f>
        <v>0</v>
      </c>
      <c r="AI84" s="427"/>
      <c r="AJ84" s="426"/>
      <c r="AK84" s="291"/>
      <c r="AL84" s="56"/>
      <c r="AM84" s="56"/>
      <c r="AN84" s="56"/>
      <c r="AO84" s="56"/>
      <c r="AP84" s="56"/>
      <c r="AQ84" s="57"/>
      <c r="AR84" s="389"/>
      <c r="AS84" s="389"/>
    </row>
    <row r="85" spans="1:45" s="199" customFormat="1" ht="40.9" customHeight="1">
      <c r="A85" s="397"/>
      <c r="B85" s="387"/>
      <c r="C85" s="387">
        <v>67141</v>
      </c>
      <c r="D85" s="561" t="s">
        <v>241</v>
      </c>
      <c r="E85" s="561"/>
      <c r="F85" s="561"/>
      <c r="G85" s="562"/>
      <c r="H85" s="388">
        <f t="shared" si="81"/>
        <v>0</v>
      </c>
      <c r="I85" s="323"/>
      <c r="J85" s="324"/>
      <c r="K85" s="427"/>
      <c r="L85" s="426"/>
      <c r="M85" s="291"/>
      <c r="N85" s="56"/>
      <c r="O85" s="56"/>
      <c r="P85" s="56"/>
      <c r="Q85" s="56"/>
      <c r="R85" s="56"/>
      <c r="S85" s="57"/>
      <c r="T85" s="388">
        <f t="shared" si="82"/>
        <v>0</v>
      </c>
      <c r="U85" s="323"/>
      <c r="V85" s="324"/>
      <c r="W85" s="427"/>
      <c r="X85" s="426"/>
      <c r="Y85" s="291"/>
      <c r="Z85" s="56"/>
      <c r="AA85" s="56"/>
      <c r="AB85" s="56"/>
      <c r="AC85" s="56"/>
      <c r="AD85" s="56"/>
      <c r="AE85" s="57"/>
      <c r="AF85" s="388">
        <f t="shared" si="83"/>
        <v>0</v>
      </c>
      <c r="AG85" s="55">
        <f t="shared" si="90"/>
        <v>0</v>
      </c>
      <c r="AH85" s="311">
        <f>J85+V85</f>
        <v>0</v>
      </c>
      <c r="AI85" s="427"/>
      <c r="AJ85" s="426"/>
      <c r="AK85" s="291"/>
      <c r="AL85" s="56"/>
      <c r="AM85" s="56"/>
      <c r="AN85" s="56"/>
      <c r="AO85" s="56"/>
      <c r="AP85" s="56"/>
      <c r="AQ85" s="57"/>
      <c r="AR85" s="389"/>
      <c r="AS85" s="389"/>
    </row>
    <row r="86" spans="1:45" s="192" customFormat="1" ht="15">
      <c r="A86" s="520">
        <v>68</v>
      </c>
      <c r="B86" s="521"/>
      <c r="C86" s="319"/>
      <c r="D86" s="522" t="s">
        <v>161</v>
      </c>
      <c r="E86" s="522"/>
      <c r="F86" s="522"/>
      <c r="G86" s="523"/>
      <c r="H86" s="239">
        <f t="shared" si="81"/>
        <v>0</v>
      </c>
      <c r="I86" s="318">
        <f>I87+I89</f>
        <v>0</v>
      </c>
      <c r="J86" s="265">
        <f t="shared" ref="J86:S86" si="91">J87+J89</f>
        <v>0</v>
      </c>
      <c r="K86" s="241">
        <f t="shared" si="91"/>
        <v>0</v>
      </c>
      <c r="L86" s="306">
        <f t="shared" si="91"/>
        <v>0</v>
      </c>
      <c r="M86" s="242">
        <f t="shared" si="91"/>
        <v>0</v>
      </c>
      <c r="N86" s="243">
        <f t="shared" si="91"/>
        <v>0</v>
      </c>
      <c r="O86" s="243">
        <f t="shared" si="91"/>
        <v>0</v>
      </c>
      <c r="P86" s="243">
        <f t="shared" si="91"/>
        <v>0</v>
      </c>
      <c r="Q86" s="243">
        <f t="shared" si="91"/>
        <v>0</v>
      </c>
      <c r="R86" s="243">
        <f t="shared" si="91"/>
        <v>0</v>
      </c>
      <c r="S86" s="241">
        <f t="shared" si="91"/>
        <v>0</v>
      </c>
      <c r="T86" s="239">
        <f t="shared" si="82"/>
        <v>0</v>
      </c>
      <c r="U86" s="318">
        <f>U87+U89</f>
        <v>0</v>
      </c>
      <c r="V86" s="265">
        <f t="shared" ref="V86:AE86" si="92">V87+V89</f>
        <v>0</v>
      </c>
      <c r="W86" s="241">
        <f t="shared" si="92"/>
        <v>0</v>
      </c>
      <c r="X86" s="306">
        <f t="shared" si="92"/>
        <v>0</v>
      </c>
      <c r="Y86" s="242">
        <f t="shared" si="92"/>
        <v>0</v>
      </c>
      <c r="Z86" s="243">
        <f t="shared" si="92"/>
        <v>0</v>
      </c>
      <c r="AA86" s="243">
        <f t="shared" si="92"/>
        <v>0</v>
      </c>
      <c r="AB86" s="243">
        <f t="shared" si="92"/>
        <v>0</v>
      </c>
      <c r="AC86" s="243">
        <f t="shared" si="92"/>
        <v>0</v>
      </c>
      <c r="AD86" s="243">
        <f t="shared" si="92"/>
        <v>0</v>
      </c>
      <c r="AE86" s="241">
        <f t="shared" si="92"/>
        <v>0</v>
      </c>
      <c r="AF86" s="239">
        <f t="shared" si="83"/>
        <v>0</v>
      </c>
      <c r="AG86" s="318">
        <f>AG87+AG89</f>
        <v>0</v>
      </c>
      <c r="AH86" s="265">
        <f t="shared" ref="AH86:AQ86" si="93">AH87+AH89</f>
        <v>0</v>
      </c>
      <c r="AI86" s="241">
        <f t="shared" si="93"/>
        <v>0</v>
      </c>
      <c r="AJ86" s="306">
        <f t="shared" si="93"/>
        <v>0</v>
      </c>
      <c r="AK86" s="242">
        <f t="shared" si="93"/>
        <v>0</v>
      </c>
      <c r="AL86" s="243">
        <f t="shared" si="93"/>
        <v>0</v>
      </c>
      <c r="AM86" s="243">
        <f t="shared" si="93"/>
        <v>0</v>
      </c>
      <c r="AN86" s="243">
        <f t="shared" si="93"/>
        <v>0</v>
      </c>
      <c r="AO86" s="243">
        <f t="shared" si="93"/>
        <v>0</v>
      </c>
      <c r="AP86" s="243">
        <f t="shared" si="93"/>
        <v>0</v>
      </c>
      <c r="AQ86" s="241">
        <f t="shared" si="93"/>
        <v>0</v>
      </c>
      <c r="AR86" s="245"/>
      <c r="AS86" s="245"/>
    </row>
    <row r="87" spans="1:45" s="192" customFormat="1" ht="15">
      <c r="A87" s="520">
        <v>681</v>
      </c>
      <c r="B87" s="521"/>
      <c r="C87" s="521"/>
      <c r="D87" s="522" t="s">
        <v>242</v>
      </c>
      <c r="E87" s="522"/>
      <c r="F87" s="522"/>
      <c r="G87" s="523"/>
      <c r="H87" s="239">
        <f t="shared" si="81"/>
        <v>0</v>
      </c>
      <c r="I87" s="318">
        <f>I88</f>
        <v>0</v>
      </c>
      <c r="J87" s="265">
        <f t="shared" ref="J87:S87" si="94">J88</f>
        <v>0</v>
      </c>
      <c r="K87" s="241">
        <f t="shared" si="94"/>
        <v>0</v>
      </c>
      <c r="L87" s="306">
        <f t="shared" si="94"/>
        <v>0</v>
      </c>
      <c r="M87" s="242">
        <f>M88</f>
        <v>0</v>
      </c>
      <c r="N87" s="243">
        <f>N88</f>
        <v>0</v>
      </c>
      <c r="O87" s="243">
        <f t="shared" si="94"/>
        <v>0</v>
      </c>
      <c r="P87" s="243">
        <f t="shared" si="94"/>
        <v>0</v>
      </c>
      <c r="Q87" s="243">
        <f t="shared" si="94"/>
        <v>0</v>
      </c>
      <c r="R87" s="243">
        <f t="shared" si="94"/>
        <v>0</v>
      </c>
      <c r="S87" s="241">
        <f t="shared" si="94"/>
        <v>0</v>
      </c>
      <c r="T87" s="239">
        <f t="shared" si="82"/>
        <v>0</v>
      </c>
      <c r="U87" s="318">
        <f>U88</f>
        <v>0</v>
      </c>
      <c r="V87" s="265">
        <f t="shared" ref="V87:AE87" si="95">V88</f>
        <v>0</v>
      </c>
      <c r="W87" s="241">
        <f t="shared" si="95"/>
        <v>0</v>
      </c>
      <c r="X87" s="306">
        <f t="shared" si="95"/>
        <v>0</v>
      </c>
      <c r="Y87" s="242">
        <f>Y88</f>
        <v>0</v>
      </c>
      <c r="Z87" s="243">
        <f>Z88</f>
        <v>0</v>
      </c>
      <c r="AA87" s="243">
        <f t="shared" si="95"/>
        <v>0</v>
      </c>
      <c r="AB87" s="243">
        <f t="shared" si="95"/>
        <v>0</v>
      </c>
      <c r="AC87" s="243">
        <f t="shared" si="95"/>
        <v>0</v>
      </c>
      <c r="AD87" s="243">
        <f t="shared" si="95"/>
        <v>0</v>
      </c>
      <c r="AE87" s="241">
        <f t="shared" si="95"/>
        <v>0</v>
      </c>
      <c r="AF87" s="239">
        <f t="shared" si="83"/>
        <v>0</v>
      </c>
      <c r="AG87" s="318">
        <f>AG88</f>
        <v>0</v>
      </c>
      <c r="AH87" s="265">
        <f t="shared" ref="AH87:AQ87" si="96">AH88</f>
        <v>0</v>
      </c>
      <c r="AI87" s="241">
        <f t="shared" si="96"/>
        <v>0</v>
      </c>
      <c r="AJ87" s="306">
        <f t="shared" si="96"/>
        <v>0</v>
      </c>
      <c r="AK87" s="242">
        <f>AK88</f>
        <v>0</v>
      </c>
      <c r="AL87" s="243">
        <f>AL88</f>
        <v>0</v>
      </c>
      <c r="AM87" s="243">
        <f t="shared" si="96"/>
        <v>0</v>
      </c>
      <c r="AN87" s="243">
        <f t="shared" si="96"/>
        <v>0</v>
      </c>
      <c r="AO87" s="243">
        <f t="shared" si="96"/>
        <v>0</v>
      </c>
      <c r="AP87" s="243">
        <f t="shared" si="96"/>
        <v>0</v>
      </c>
      <c r="AQ87" s="241">
        <f t="shared" si="96"/>
        <v>0</v>
      </c>
      <c r="AR87" s="245"/>
      <c r="AS87" s="245"/>
    </row>
    <row r="88" spans="1:45" s="199" customFormat="1" ht="14.25">
      <c r="A88" s="397"/>
      <c r="B88" s="387"/>
      <c r="C88" s="387">
        <v>68191</v>
      </c>
      <c r="D88" s="561" t="s">
        <v>243</v>
      </c>
      <c r="E88" s="561"/>
      <c r="F88" s="561"/>
      <c r="G88" s="562"/>
      <c r="H88" s="388">
        <f t="shared" si="81"/>
        <v>0</v>
      </c>
      <c r="I88" s="55"/>
      <c r="J88" s="311"/>
      <c r="K88" s="427"/>
      <c r="L88" s="426"/>
      <c r="M88" s="291"/>
      <c r="N88" s="326"/>
      <c r="O88" s="56"/>
      <c r="P88" s="56"/>
      <c r="Q88" s="56"/>
      <c r="R88" s="56"/>
      <c r="S88" s="57"/>
      <c r="T88" s="388">
        <f t="shared" si="82"/>
        <v>0</v>
      </c>
      <c r="U88" s="55"/>
      <c r="V88" s="311"/>
      <c r="W88" s="427"/>
      <c r="X88" s="426"/>
      <c r="Y88" s="291"/>
      <c r="Z88" s="326"/>
      <c r="AA88" s="56"/>
      <c r="AB88" s="56"/>
      <c r="AC88" s="56"/>
      <c r="AD88" s="56"/>
      <c r="AE88" s="57"/>
      <c r="AF88" s="388">
        <f t="shared" si="83"/>
        <v>0</v>
      </c>
      <c r="AG88" s="55"/>
      <c r="AH88" s="311"/>
      <c r="AI88" s="427"/>
      <c r="AJ88" s="426"/>
      <c r="AK88" s="291"/>
      <c r="AL88" s="291">
        <f>N88+Z88</f>
        <v>0</v>
      </c>
      <c r="AM88" s="56"/>
      <c r="AN88" s="56"/>
      <c r="AO88" s="56"/>
      <c r="AP88" s="56"/>
      <c r="AQ88" s="57"/>
      <c r="AR88" s="389"/>
      <c r="AS88" s="389"/>
    </row>
    <row r="89" spans="1:45" s="192" customFormat="1" ht="15">
      <c r="A89" s="520">
        <v>683</v>
      </c>
      <c r="B89" s="521"/>
      <c r="C89" s="521"/>
      <c r="D89" s="522" t="s">
        <v>162</v>
      </c>
      <c r="E89" s="522"/>
      <c r="F89" s="522"/>
      <c r="G89" s="523"/>
      <c r="H89" s="239">
        <f t="shared" si="81"/>
        <v>0</v>
      </c>
      <c r="I89" s="318">
        <f>I90</f>
        <v>0</v>
      </c>
      <c r="J89" s="265">
        <f t="shared" ref="J89:S89" si="97">J90</f>
        <v>0</v>
      </c>
      <c r="K89" s="241">
        <f t="shared" si="97"/>
        <v>0</v>
      </c>
      <c r="L89" s="306">
        <f t="shared" si="97"/>
        <v>0</v>
      </c>
      <c r="M89" s="242">
        <f t="shared" si="97"/>
        <v>0</v>
      </c>
      <c r="N89" s="243">
        <f t="shared" si="97"/>
        <v>0</v>
      </c>
      <c r="O89" s="243">
        <f t="shared" si="97"/>
        <v>0</v>
      </c>
      <c r="P89" s="243">
        <f t="shared" si="97"/>
        <v>0</v>
      </c>
      <c r="Q89" s="243">
        <f t="shared" si="97"/>
        <v>0</v>
      </c>
      <c r="R89" s="243">
        <f t="shared" si="97"/>
        <v>0</v>
      </c>
      <c r="S89" s="241">
        <f t="shared" si="97"/>
        <v>0</v>
      </c>
      <c r="T89" s="239">
        <f t="shared" si="82"/>
        <v>0</v>
      </c>
      <c r="U89" s="318">
        <f>U90</f>
        <v>0</v>
      </c>
      <c r="V89" s="265">
        <f t="shared" ref="V89:AE89" si="98">V90</f>
        <v>0</v>
      </c>
      <c r="W89" s="241">
        <f t="shared" si="98"/>
        <v>0</v>
      </c>
      <c r="X89" s="306">
        <f t="shared" si="98"/>
        <v>0</v>
      </c>
      <c r="Y89" s="242">
        <f t="shared" si="98"/>
        <v>0</v>
      </c>
      <c r="Z89" s="243">
        <f t="shared" si="98"/>
        <v>0</v>
      </c>
      <c r="AA89" s="243">
        <f t="shared" si="98"/>
        <v>0</v>
      </c>
      <c r="AB89" s="243">
        <f t="shared" si="98"/>
        <v>0</v>
      </c>
      <c r="AC89" s="243">
        <f t="shared" si="98"/>
        <v>0</v>
      </c>
      <c r="AD89" s="243">
        <f t="shared" si="98"/>
        <v>0</v>
      </c>
      <c r="AE89" s="241">
        <f t="shared" si="98"/>
        <v>0</v>
      </c>
      <c r="AF89" s="239">
        <f t="shared" si="83"/>
        <v>0</v>
      </c>
      <c r="AG89" s="318">
        <f>AG90</f>
        <v>0</v>
      </c>
      <c r="AH89" s="265">
        <f t="shared" ref="AH89:AQ89" si="99">AH90</f>
        <v>0</v>
      </c>
      <c r="AI89" s="241">
        <f t="shared" si="99"/>
        <v>0</v>
      </c>
      <c r="AJ89" s="306">
        <f t="shared" si="99"/>
        <v>0</v>
      </c>
      <c r="AK89" s="242">
        <f t="shared" si="99"/>
        <v>0</v>
      </c>
      <c r="AL89" s="243">
        <f t="shared" si="99"/>
        <v>0</v>
      </c>
      <c r="AM89" s="243">
        <f t="shared" si="99"/>
        <v>0</v>
      </c>
      <c r="AN89" s="243">
        <f t="shared" si="99"/>
        <v>0</v>
      </c>
      <c r="AO89" s="243">
        <f t="shared" si="99"/>
        <v>0</v>
      </c>
      <c r="AP89" s="243">
        <f t="shared" si="99"/>
        <v>0</v>
      </c>
      <c r="AQ89" s="241">
        <f t="shared" si="99"/>
        <v>0</v>
      </c>
      <c r="AR89" s="245"/>
      <c r="AS89" s="245"/>
    </row>
    <row r="90" spans="1:45" s="199" customFormat="1" ht="14.25">
      <c r="A90" s="397"/>
      <c r="B90" s="387"/>
      <c r="C90" s="387">
        <v>68311</v>
      </c>
      <c r="D90" s="561" t="s">
        <v>162</v>
      </c>
      <c r="E90" s="561"/>
      <c r="F90" s="561"/>
      <c r="G90" s="562"/>
      <c r="H90" s="388">
        <f t="shared" si="81"/>
        <v>0</v>
      </c>
      <c r="I90" s="55"/>
      <c r="J90" s="311"/>
      <c r="K90" s="427"/>
      <c r="L90" s="426"/>
      <c r="M90" s="326"/>
      <c r="N90" s="56"/>
      <c r="O90" s="56"/>
      <c r="P90" s="56"/>
      <c r="Q90" s="56"/>
      <c r="R90" s="56"/>
      <c r="S90" s="57"/>
      <c r="T90" s="388">
        <f t="shared" si="82"/>
        <v>0</v>
      </c>
      <c r="U90" s="55"/>
      <c r="V90" s="311"/>
      <c r="W90" s="427"/>
      <c r="X90" s="426"/>
      <c r="Y90" s="326"/>
      <c r="Z90" s="56"/>
      <c r="AA90" s="56"/>
      <c r="AB90" s="56"/>
      <c r="AC90" s="56"/>
      <c r="AD90" s="56"/>
      <c r="AE90" s="57"/>
      <c r="AF90" s="388">
        <f t="shared" si="83"/>
        <v>0</v>
      </c>
      <c r="AG90" s="55"/>
      <c r="AH90" s="311"/>
      <c r="AI90" s="427"/>
      <c r="AJ90" s="426"/>
      <c r="AK90" s="291">
        <f>M90+Y90</f>
        <v>0</v>
      </c>
      <c r="AL90" s="56"/>
      <c r="AM90" s="56"/>
      <c r="AN90" s="56"/>
      <c r="AO90" s="56"/>
      <c r="AP90" s="56"/>
      <c r="AQ90" s="57"/>
      <c r="AR90" s="389"/>
      <c r="AS90" s="389"/>
    </row>
    <row r="91" spans="1:45" s="194" customFormat="1" ht="27.75" customHeight="1">
      <c r="A91" s="320">
        <v>7</v>
      </c>
      <c r="B91" s="210"/>
      <c r="C91" s="368"/>
      <c r="D91" s="522" t="s">
        <v>93</v>
      </c>
      <c r="E91" s="522"/>
      <c r="F91" s="522"/>
      <c r="G91" s="523"/>
      <c r="H91" s="239">
        <f t="shared" si="81"/>
        <v>0</v>
      </c>
      <c r="I91" s="318">
        <f>I92</f>
        <v>0</v>
      </c>
      <c r="J91" s="265">
        <f t="shared" ref="J91:S91" si="100">J92</f>
        <v>0</v>
      </c>
      <c r="K91" s="241">
        <f t="shared" si="100"/>
        <v>0</v>
      </c>
      <c r="L91" s="306">
        <f t="shared" si="100"/>
        <v>0</v>
      </c>
      <c r="M91" s="242">
        <f t="shared" si="100"/>
        <v>0</v>
      </c>
      <c r="N91" s="243">
        <f t="shared" si="100"/>
        <v>0</v>
      </c>
      <c r="O91" s="243">
        <f t="shared" si="100"/>
        <v>0</v>
      </c>
      <c r="P91" s="243">
        <f t="shared" si="100"/>
        <v>0</v>
      </c>
      <c r="Q91" s="243">
        <f t="shared" si="100"/>
        <v>0</v>
      </c>
      <c r="R91" s="243">
        <f t="shared" si="100"/>
        <v>0</v>
      </c>
      <c r="S91" s="241">
        <f t="shared" si="100"/>
        <v>0</v>
      </c>
      <c r="T91" s="239">
        <f t="shared" si="82"/>
        <v>0</v>
      </c>
      <c r="U91" s="318">
        <f>U92</f>
        <v>0</v>
      </c>
      <c r="V91" s="265">
        <f t="shared" ref="V91:AE91" si="101">V92</f>
        <v>0</v>
      </c>
      <c r="W91" s="241">
        <f t="shared" si="101"/>
        <v>0</v>
      </c>
      <c r="X91" s="306">
        <f t="shared" si="101"/>
        <v>0</v>
      </c>
      <c r="Y91" s="242">
        <f t="shared" si="101"/>
        <v>0</v>
      </c>
      <c r="Z91" s="243">
        <f t="shared" si="101"/>
        <v>0</v>
      </c>
      <c r="AA91" s="243">
        <f t="shared" si="101"/>
        <v>0</v>
      </c>
      <c r="AB91" s="243">
        <f t="shared" si="101"/>
        <v>0</v>
      </c>
      <c r="AC91" s="243">
        <f t="shared" si="101"/>
        <v>0</v>
      </c>
      <c r="AD91" s="243">
        <f t="shared" si="101"/>
        <v>0</v>
      </c>
      <c r="AE91" s="241">
        <f t="shared" si="101"/>
        <v>0</v>
      </c>
      <c r="AF91" s="239">
        <f t="shared" si="83"/>
        <v>0</v>
      </c>
      <c r="AG91" s="318">
        <f>AG92</f>
        <v>0</v>
      </c>
      <c r="AH91" s="265">
        <f t="shared" ref="AH91:AQ91" si="102">AH92</f>
        <v>0</v>
      </c>
      <c r="AI91" s="241">
        <f t="shared" si="102"/>
        <v>0</v>
      </c>
      <c r="AJ91" s="306">
        <f t="shared" si="102"/>
        <v>0</v>
      </c>
      <c r="AK91" s="242">
        <f t="shared" si="102"/>
        <v>0</v>
      </c>
      <c r="AL91" s="243">
        <f t="shared" si="102"/>
        <v>0</v>
      </c>
      <c r="AM91" s="243">
        <f t="shared" si="102"/>
        <v>0</v>
      </c>
      <c r="AN91" s="243">
        <f t="shared" si="102"/>
        <v>0</v>
      </c>
      <c r="AO91" s="243">
        <f t="shared" si="102"/>
        <v>0</v>
      </c>
      <c r="AP91" s="243">
        <f t="shared" si="102"/>
        <v>0</v>
      </c>
      <c r="AQ91" s="241">
        <f t="shared" si="102"/>
        <v>0</v>
      </c>
      <c r="AR91" s="245"/>
      <c r="AS91" s="245"/>
    </row>
    <row r="92" spans="1:45" s="192" customFormat="1" ht="24.75" customHeight="1">
      <c r="A92" s="520">
        <v>72</v>
      </c>
      <c r="B92" s="521"/>
      <c r="C92" s="319"/>
      <c r="D92" s="522" t="s">
        <v>159</v>
      </c>
      <c r="E92" s="522"/>
      <c r="F92" s="522"/>
      <c r="G92" s="522"/>
      <c r="H92" s="239">
        <f t="shared" si="81"/>
        <v>0</v>
      </c>
      <c r="I92" s="318">
        <f>I93+I95+I99</f>
        <v>0</v>
      </c>
      <c r="J92" s="265">
        <f t="shared" ref="J92:S92" si="103">J93+J95+J99</f>
        <v>0</v>
      </c>
      <c r="K92" s="241">
        <f t="shared" si="103"/>
        <v>0</v>
      </c>
      <c r="L92" s="306">
        <f t="shared" si="103"/>
        <v>0</v>
      </c>
      <c r="M92" s="242">
        <f t="shared" si="103"/>
        <v>0</v>
      </c>
      <c r="N92" s="243">
        <f t="shared" si="103"/>
        <v>0</v>
      </c>
      <c r="O92" s="243">
        <f t="shared" si="103"/>
        <v>0</v>
      </c>
      <c r="P92" s="243">
        <f t="shared" si="103"/>
        <v>0</v>
      </c>
      <c r="Q92" s="243">
        <f t="shared" si="103"/>
        <v>0</v>
      </c>
      <c r="R92" s="243">
        <f t="shared" si="103"/>
        <v>0</v>
      </c>
      <c r="S92" s="244">
        <f t="shared" si="103"/>
        <v>0</v>
      </c>
      <c r="T92" s="239">
        <f t="shared" si="82"/>
        <v>0</v>
      </c>
      <c r="U92" s="318">
        <f>U93+U95+U99</f>
        <v>0</v>
      </c>
      <c r="V92" s="265">
        <f t="shared" ref="V92:AE92" si="104">V93+V95+V99</f>
        <v>0</v>
      </c>
      <c r="W92" s="241">
        <f t="shared" si="104"/>
        <v>0</v>
      </c>
      <c r="X92" s="306">
        <f t="shared" si="104"/>
        <v>0</v>
      </c>
      <c r="Y92" s="242">
        <f t="shared" si="104"/>
        <v>0</v>
      </c>
      <c r="Z92" s="243">
        <f t="shared" si="104"/>
        <v>0</v>
      </c>
      <c r="AA92" s="243">
        <f t="shared" si="104"/>
        <v>0</v>
      </c>
      <c r="AB92" s="243">
        <f t="shared" si="104"/>
        <v>0</v>
      </c>
      <c r="AC92" s="243">
        <f t="shared" si="104"/>
        <v>0</v>
      </c>
      <c r="AD92" s="243">
        <f t="shared" si="104"/>
        <v>0</v>
      </c>
      <c r="AE92" s="244">
        <f t="shared" si="104"/>
        <v>0</v>
      </c>
      <c r="AF92" s="239">
        <f t="shared" si="83"/>
        <v>0</v>
      </c>
      <c r="AG92" s="318">
        <f>AG93+AG95+AG99</f>
        <v>0</v>
      </c>
      <c r="AH92" s="265">
        <f t="shared" ref="AH92:AQ92" si="105">AH93+AH95+AH99</f>
        <v>0</v>
      </c>
      <c r="AI92" s="241">
        <f t="shared" si="105"/>
        <v>0</v>
      </c>
      <c r="AJ92" s="306">
        <f t="shared" si="105"/>
        <v>0</v>
      </c>
      <c r="AK92" s="242">
        <f t="shared" si="105"/>
        <v>0</v>
      </c>
      <c r="AL92" s="243">
        <f t="shared" si="105"/>
        <v>0</v>
      </c>
      <c r="AM92" s="243">
        <f t="shared" si="105"/>
        <v>0</v>
      </c>
      <c r="AN92" s="243">
        <f t="shared" si="105"/>
        <v>0</v>
      </c>
      <c r="AO92" s="243">
        <f t="shared" si="105"/>
        <v>0</v>
      </c>
      <c r="AP92" s="243">
        <f t="shared" si="105"/>
        <v>0</v>
      </c>
      <c r="AQ92" s="244">
        <f t="shared" si="105"/>
        <v>0</v>
      </c>
      <c r="AR92" s="245"/>
      <c r="AS92" s="245"/>
    </row>
    <row r="93" spans="1:45" s="192" customFormat="1" ht="15">
      <c r="A93" s="520">
        <v>721</v>
      </c>
      <c r="B93" s="563"/>
      <c r="C93" s="563"/>
      <c r="D93" s="522" t="s">
        <v>92</v>
      </c>
      <c r="E93" s="522"/>
      <c r="F93" s="522"/>
      <c r="G93" s="522"/>
      <c r="H93" s="239">
        <f t="shared" si="81"/>
        <v>0</v>
      </c>
      <c r="I93" s="318">
        <f>I94</f>
        <v>0</v>
      </c>
      <c r="J93" s="265">
        <f t="shared" ref="J93:S93" si="106">J94</f>
        <v>0</v>
      </c>
      <c r="K93" s="241">
        <f t="shared" si="106"/>
        <v>0</v>
      </c>
      <c r="L93" s="306">
        <f t="shared" si="106"/>
        <v>0</v>
      </c>
      <c r="M93" s="242">
        <f t="shared" si="106"/>
        <v>0</v>
      </c>
      <c r="N93" s="243">
        <f t="shared" si="106"/>
        <v>0</v>
      </c>
      <c r="O93" s="243">
        <f t="shared" si="106"/>
        <v>0</v>
      </c>
      <c r="P93" s="243">
        <f t="shared" si="106"/>
        <v>0</v>
      </c>
      <c r="Q93" s="243">
        <f t="shared" si="106"/>
        <v>0</v>
      </c>
      <c r="R93" s="243">
        <f t="shared" si="106"/>
        <v>0</v>
      </c>
      <c r="S93" s="244">
        <f t="shared" si="106"/>
        <v>0</v>
      </c>
      <c r="T93" s="239">
        <f t="shared" si="82"/>
        <v>0</v>
      </c>
      <c r="U93" s="318">
        <f>U94</f>
        <v>0</v>
      </c>
      <c r="V93" s="265">
        <f t="shared" ref="V93:AE93" si="107">V94</f>
        <v>0</v>
      </c>
      <c r="W93" s="241">
        <f t="shared" si="107"/>
        <v>0</v>
      </c>
      <c r="X93" s="306">
        <f t="shared" si="107"/>
        <v>0</v>
      </c>
      <c r="Y93" s="242">
        <f t="shared" si="107"/>
        <v>0</v>
      </c>
      <c r="Z93" s="243">
        <f t="shared" si="107"/>
        <v>0</v>
      </c>
      <c r="AA93" s="243">
        <f t="shared" si="107"/>
        <v>0</v>
      </c>
      <c r="AB93" s="243">
        <f t="shared" si="107"/>
        <v>0</v>
      </c>
      <c r="AC93" s="243">
        <f t="shared" si="107"/>
        <v>0</v>
      </c>
      <c r="AD93" s="243">
        <f t="shared" si="107"/>
        <v>0</v>
      </c>
      <c r="AE93" s="244">
        <f t="shared" si="107"/>
        <v>0</v>
      </c>
      <c r="AF93" s="239">
        <f t="shared" si="83"/>
        <v>0</v>
      </c>
      <c r="AG93" s="318">
        <f>AG94</f>
        <v>0</v>
      </c>
      <c r="AH93" s="265">
        <f t="shared" ref="AH93:AQ93" si="108">AH94</f>
        <v>0</v>
      </c>
      <c r="AI93" s="241">
        <f t="shared" si="108"/>
        <v>0</v>
      </c>
      <c r="AJ93" s="306">
        <f t="shared" si="108"/>
        <v>0</v>
      </c>
      <c r="AK93" s="242">
        <f t="shared" si="108"/>
        <v>0</v>
      </c>
      <c r="AL93" s="243">
        <f t="shared" si="108"/>
        <v>0</v>
      </c>
      <c r="AM93" s="243">
        <f t="shared" si="108"/>
        <v>0</v>
      </c>
      <c r="AN93" s="243">
        <f t="shared" si="108"/>
        <v>0</v>
      </c>
      <c r="AO93" s="243">
        <f t="shared" si="108"/>
        <v>0</v>
      </c>
      <c r="AP93" s="243">
        <f t="shared" si="108"/>
        <v>0</v>
      </c>
      <c r="AQ93" s="244">
        <f t="shared" si="108"/>
        <v>0</v>
      </c>
      <c r="AR93" s="245"/>
      <c r="AS93" s="245"/>
    </row>
    <row r="94" spans="1:45" s="199" customFormat="1" ht="14.25">
      <c r="A94" s="397"/>
      <c r="B94" s="387"/>
      <c r="C94" s="387" t="s">
        <v>244</v>
      </c>
      <c r="D94" s="561" t="s">
        <v>245</v>
      </c>
      <c r="E94" s="561"/>
      <c r="F94" s="561"/>
      <c r="G94" s="562"/>
      <c r="H94" s="388">
        <f t="shared" si="81"/>
        <v>0</v>
      </c>
      <c r="I94" s="55"/>
      <c r="J94" s="311"/>
      <c r="K94" s="427"/>
      <c r="L94" s="426"/>
      <c r="M94" s="291"/>
      <c r="N94" s="56"/>
      <c r="O94" s="56"/>
      <c r="P94" s="56"/>
      <c r="Q94" s="56"/>
      <c r="R94" s="327"/>
      <c r="S94" s="57"/>
      <c r="T94" s="388">
        <f t="shared" si="82"/>
        <v>0</v>
      </c>
      <c r="U94" s="55"/>
      <c r="V94" s="311"/>
      <c r="W94" s="427"/>
      <c r="X94" s="426"/>
      <c r="Y94" s="291"/>
      <c r="Z94" s="56"/>
      <c r="AA94" s="56"/>
      <c r="AB94" s="56"/>
      <c r="AC94" s="56"/>
      <c r="AD94" s="327"/>
      <c r="AE94" s="57"/>
      <c r="AF94" s="388">
        <f t="shared" si="83"/>
        <v>0</v>
      </c>
      <c r="AG94" s="55"/>
      <c r="AH94" s="311"/>
      <c r="AI94" s="427"/>
      <c r="AJ94" s="426"/>
      <c r="AK94" s="291"/>
      <c r="AL94" s="56"/>
      <c r="AM94" s="56"/>
      <c r="AN94" s="56"/>
      <c r="AO94" s="56"/>
      <c r="AP94" s="56">
        <f>R94+AD94</f>
        <v>0</v>
      </c>
      <c r="AQ94" s="57"/>
      <c r="AR94" s="389"/>
      <c r="AS94" s="389"/>
    </row>
    <row r="95" spans="1:45" s="192" customFormat="1" ht="18" customHeight="1">
      <c r="A95" s="520">
        <v>722</v>
      </c>
      <c r="B95" s="563"/>
      <c r="C95" s="563"/>
      <c r="D95" s="522" t="s">
        <v>246</v>
      </c>
      <c r="E95" s="522"/>
      <c r="F95" s="522"/>
      <c r="G95" s="522"/>
      <c r="H95" s="239">
        <f t="shared" si="81"/>
        <v>0</v>
      </c>
      <c r="I95" s="318">
        <f>SUM(I96:I98)</f>
        <v>0</v>
      </c>
      <c r="J95" s="265">
        <f t="shared" ref="J95:S95" si="109">SUM(J96:J98)</f>
        <v>0</v>
      </c>
      <c r="K95" s="241">
        <f t="shared" si="109"/>
        <v>0</v>
      </c>
      <c r="L95" s="306">
        <f t="shared" si="109"/>
        <v>0</v>
      </c>
      <c r="M95" s="242">
        <f t="shared" si="109"/>
        <v>0</v>
      </c>
      <c r="N95" s="243">
        <f t="shared" si="109"/>
        <v>0</v>
      </c>
      <c r="O95" s="243">
        <f t="shared" si="109"/>
        <v>0</v>
      </c>
      <c r="P95" s="243">
        <f t="shared" si="109"/>
        <v>0</v>
      </c>
      <c r="Q95" s="243">
        <f t="shared" si="109"/>
        <v>0</v>
      </c>
      <c r="R95" s="243">
        <f t="shared" si="109"/>
        <v>0</v>
      </c>
      <c r="S95" s="241">
        <f t="shared" si="109"/>
        <v>0</v>
      </c>
      <c r="T95" s="239">
        <f t="shared" si="82"/>
        <v>0</v>
      </c>
      <c r="U95" s="318">
        <f>SUM(U96:U98)</f>
        <v>0</v>
      </c>
      <c r="V95" s="265">
        <f t="shared" ref="V95:AE95" si="110">SUM(V96:V98)</f>
        <v>0</v>
      </c>
      <c r="W95" s="241">
        <f t="shared" si="110"/>
        <v>0</v>
      </c>
      <c r="X95" s="306">
        <f t="shared" si="110"/>
        <v>0</v>
      </c>
      <c r="Y95" s="242">
        <f t="shared" si="110"/>
        <v>0</v>
      </c>
      <c r="Z95" s="243">
        <f t="shared" si="110"/>
        <v>0</v>
      </c>
      <c r="AA95" s="243">
        <f t="shared" si="110"/>
        <v>0</v>
      </c>
      <c r="AB95" s="243">
        <f t="shared" si="110"/>
        <v>0</v>
      </c>
      <c r="AC95" s="243">
        <f t="shared" si="110"/>
        <v>0</v>
      </c>
      <c r="AD95" s="243">
        <f t="shared" si="110"/>
        <v>0</v>
      </c>
      <c r="AE95" s="241">
        <f t="shared" si="110"/>
        <v>0</v>
      </c>
      <c r="AF95" s="239">
        <f t="shared" si="83"/>
        <v>0</v>
      </c>
      <c r="AG95" s="318">
        <f>SUM(AG96:AG98)</f>
        <v>0</v>
      </c>
      <c r="AH95" s="265">
        <f t="shared" ref="AH95:AQ95" si="111">SUM(AH96:AH98)</f>
        <v>0</v>
      </c>
      <c r="AI95" s="241">
        <f t="shared" si="111"/>
        <v>0</v>
      </c>
      <c r="AJ95" s="306">
        <f t="shared" si="111"/>
        <v>0</v>
      </c>
      <c r="AK95" s="242">
        <f t="shared" si="111"/>
        <v>0</v>
      </c>
      <c r="AL95" s="243">
        <f t="shared" si="111"/>
        <v>0</v>
      </c>
      <c r="AM95" s="243">
        <f t="shared" si="111"/>
        <v>0</v>
      </c>
      <c r="AN95" s="243">
        <f t="shared" si="111"/>
        <v>0</v>
      </c>
      <c r="AO95" s="243">
        <f t="shared" si="111"/>
        <v>0</v>
      </c>
      <c r="AP95" s="243">
        <f t="shared" si="111"/>
        <v>0</v>
      </c>
      <c r="AQ95" s="241">
        <f t="shared" si="111"/>
        <v>0</v>
      </c>
      <c r="AR95" s="245"/>
      <c r="AS95" s="245"/>
    </row>
    <row r="96" spans="1:45" s="199" customFormat="1" ht="14.25">
      <c r="A96" s="397"/>
      <c r="B96" s="387"/>
      <c r="C96" s="387" t="s">
        <v>247</v>
      </c>
      <c r="D96" s="561" t="s">
        <v>248</v>
      </c>
      <c r="E96" s="561"/>
      <c r="F96" s="561"/>
      <c r="G96" s="562"/>
      <c r="H96" s="388">
        <f t="shared" si="81"/>
        <v>0</v>
      </c>
      <c r="I96" s="55"/>
      <c r="J96" s="311"/>
      <c r="K96" s="427"/>
      <c r="L96" s="426"/>
      <c r="M96" s="291"/>
      <c r="N96" s="56"/>
      <c r="O96" s="56"/>
      <c r="P96" s="56"/>
      <c r="Q96" s="56"/>
      <c r="R96" s="327"/>
      <c r="S96" s="57"/>
      <c r="T96" s="388">
        <f t="shared" si="82"/>
        <v>0</v>
      </c>
      <c r="U96" s="55"/>
      <c r="V96" s="311"/>
      <c r="W96" s="427"/>
      <c r="X96" s="426"/>
      <c r="Y96" s="291"/>
      <c r="Z96" s="56"/>
      <c r="AA96" s="56"/>
      <c r="AB96" s="56"/>
      <c r="AC96" s="56"/>
      <c r="AD96" s="327"/>
      <c r="AE96" s="57"/>
      <c r="AF96" s="388">
        <f t="shared" si="83"/>
        <v>0</v>
      </c>
      <c r="AG96" s="55"/>
      <c r="AH96" s="311"/>
      <c r="AI96" s="427"/>
      <c r="AJ96" s="426"/>
      <c r="AK96" s="291"/>
      <c r="AL96" s="56"/>
      <c r="AM96" s="56"/>
      <c r="AN96" s="56"/>
      <c r="AO96" s="56"/>
      <c r="AP96" s="56">
        <f t="shared" ref="AP96:AP98" si="112">R96+AD96</f>
        <v>0</v>
      </c>
      <c r="AQ96" s="57"/>
      <c r="AR96" s="389"/>
      <c r="AS96" s="389"/>
    </row>
    <row r="97" spans="1:45" s="199" customFormat="1" ht="14.25">
      <c r="A97" s="397"/>
      <c r="B97" s="387"/>
      <c r="C97" s="387" t="s">
        <v>249</v>
      </c>
      <c r="D97" s="561" t="s">
        <v>250</v>
      </c>
      <c r="E97" s="561"/>
      <c r="F97" s="561"/>
      <c r="G97" s="562"/>
      <c r="H97" s="388">
        <f t="shared" si="81"/>
        <v>0</v>
      </c>
      <c r="I97" s="55"/>
      <c r="J97" s="311"/>
      <c r="K97" s="427"/>
      <c r="L97" s="426"/>
      <c r="M97" s="291"/>
      <c r="N97" s="56"/>
      <c r="O97" s="56"/>
      <c r="P97" s="56"/>
      <c r="Q97" s="56"/>
      <c r="R97" s="327"/>
      <c r="S97" s="57"/>
      <c r="T97" s="388">
        <f t="shared" si="82"/>
        <v>0</v>
      </c>
      <c r="U97" s="55"/>
      <c r="V97" s="311"/>
      <c r="W97" s="427"/>
      <c r="X97" s="426"/>
      <c r="Y97" s="291"/>
      <c r="Z97" s="56"/>
      <c r="AA97" s="56"/>
      <c r="AB97" s="56"/>
      <c r="AC97" s="56"/>
      <c r="AD97" s="327"/>
      <c r="AE97" s="57"/>
      <c r="AF97" s="388">
        <f t="shared" si="83"/>
        <v>0</v>
      </c>
      <c r="AG97" s="55"/>
      <c r="AH97" s="311"/>
      <c r="AI97" s="427"/>
      <c r="AJ97" s="426"/>
      <c r="AK97" s="291"/>
      <c r="AL97" s="56"/>
      <c r="AM97" s="56"/>
      <c r="AN97" s="56"/>
      <c r="AO97" s="56"/>
      <c r="AP97" s="56">
        <f>R97+AD97</f>
        <v>0</v>
      </c>
      <c r="AQ97" s="57"/>
      <c r="AR97" s="389"/>
      <c r="AS97" s="389"/>
    </row>
    <row r="98" spans="1:45" s="199" customFormat="1" ht="14.25">
      <c r="A98" s="397"/>
      <c r="B98" s="387"/>
      <c r="C98" s="387" t="s">
        <v>251</v>
      </c>
      <c r="D98" s="561" t="s">
        <v>252</v>
      </c>
      <c r="E98" s="561"/>
      <c r="F98" s="561"/>
      <c r="G98" s="562"/>
      <c r="H98" s="388">
        <f t="shared" si="81"/>
        <v>0</v>
      </c>
      <c r="I98" s="55"/>
      <c r="J98" s="311"/>
      <c r="K98" s="427"/>
      <c r="L98" s="426"/>
      <c r="M98" s="291"/>
      <c r="N98" s="56"/>
      <c r="O98" s="56"/>
      <c r="P98" s="56"/>
      <c r="Q98" s="56"/>
      <c r="R98" s="327"/>
      <c r="S98" s="57"/>
      <c r="T98" s="388">
        <f t="shared" si="82"/>
        <v>0</v>
      </c>
      <c r="U98" s="55"/>
      <c r="V98" s="311"/>
      <c r="W98" s="427"/>
      <c r="X98" s="426"/>
      <c r="Y98" s="291"/>
      <c r="Z98" s="56"/>
      <c r="AA98" s="56"/>
      <c r="AB98" s="56"/>
      <c r="AC98" s="56"/>
      <c r="AD98" s="327"/>
      <c r="AE98" s="57"/>
      <c r="AF98" s="388">
        <f t="shared" si="83"/>
        <v>0</v>
      </c>
      <c r="AG98" s="55"/>
      <c r="AH98" s="311"/>
      <c r="AI98" s="427"/>
      <c r="AJ98" s="426"/>
      <c r="AK98" s="291"/>
      <c r="AL98" s="56"/>
      <c r="AM98" s="56"/>
      <c r="AN98" s="56"/>
      <c r="AO98" s="56"/>
      <c r="AP98" s="56">
        <f t="shared" si="112"/>
        <v>0</v>
      </c>
      <c r="AQ98" s="57"/>
      <c r="AR98" s="389"/>
      <c r="AS98" s="389"/>
    </row>
    <row r="99" spans="1:45" s="192" customFormat="1" ht="18" customHeight="1">
      <c r="A99" s="520">
        <v>723</v>
      </c>
      <c r="B99" s="563"/>
      <c r="C99" s="563"/>
      <c r="D99" s="522" t="s">
        <v>160</v>
      </c>
      <c r="E99" s="522"/>
      <c r="F99" s="522"/>
      <c r="G99" s="522"/>
      <c r="H99" s="239">
        <f t="shared" si="81"/>
        <v>0</v>
      </c>
      <c r="I99" s="318">
        <f>SUM(I100:I101)</f>
        <v>0</v>
      </c>
      <c r="J99" s="265">
        <f t="shared" ref="J99:S99" si="113">SUM(J100:J101)</f>
        <v>0</v>
      </c>
      <c r="K99" s="241">
        <f t="shared" si="113"/>
        <v>0</v>
      </c>
      <c r="L99" s="306">
        <f t="shared" si="113"/>
        <v>0</v>
      </c>
      <c r="M99" s="242">
        <f t="shared" si="113"/>
        <v>0</v>
      </c>
      <c r="N99" s="243">
        <f t="shared" si="113"/>
        <v>0</v>
      </c>
      <c r="O99" s="243">
        <f t="shared" si="113"/>
        <v>0</v>
      </c>
      <c r="P99" s="243">
        <f t="shared" si="113"/>
        <v>0</v>
      </c>
      <c r="Q99" s="243">
        <f t="shared" si="113"/>
        <v>0</v>
      </c>
      <c r="R99" s="243">
        <f t="shared" si="113"/>
        <v>0</v>
      </c>
      <c r="S99" s="241">
        <f t="shared" si="113"/>
        <v>0</v>
      </c>
      <c r="T99" s="239">
        <f t="shared" si="82"/>
        <v>0</v>
      </c>
      <c r="U99" s="318">
        <f>SUM(U100:U101)</f>
        <v>0</v>
      </c>
      <c r="V99" s="265">
        <f t="shared" ref="V99:AE99" si="114">SUM(V100:V101)</f>
        <v>0</v>
      </c>
      <c r="W99" s="241">
        <f t="shared" si="114"/>
        <v>0</v>
      </c>
      <c r="X99" s="306">
        <f t="shared" si="114"/>
        <v>0</v>
      </c>
      <c r="Y99" s="242">
        <f t="shared" si="114"/>
        <v>0</v>
      </c>
      <c r="Z99" s="243">
        <f t="shared" si="114"/>
        <v>0</v>
      </c>
      <c r="AA99" s="243">
        <f t="shared" si="114"/>
        <v>0</v>
      </c>
      <c r="AB99" s="243">
        <f t="shared" si="114"/>
        <v>0</v>
      </c>
      <c r="AC99" s="243">
        <f t="shared" si="114"/>
        <v>0</v>
      </c>
      <c r="AD99" s="243">
        <f t="shared" si="114"/>
        <v>0</v>
      </c>
      <c r="AE99" s="241">
        <f t="shared" si="114"/>
        <v>0</v>
      </c>
      <c r="AF99" s="239">
        <f t="shared" si="83"/>
        <v>0</v>
      </c>
      <c r="AG99" s="318">
        <f>SUM(AG100:AG101)</f>
        <v>0</v>
      </c>
      <c r="AH99" s="265">
        <f t="shared" ref="AH99:AQ99" si="115">SUM(AH100:AH101)</f>
        <v>0</v>
      </c>
      <c r="AI99" s="241">
        <f t="shared" si="115"/>
        <v>0</v>
      </c>
      <c r="AJ99" s="306">
        <f t="shared" si="115"/>
        <v>0</v>
      </c>
      <c r="AK99" s="242">
        <f t="shared" si="115"/>
        <v>0</v>
      </c>
      <c r="AL99" s="243">
        <f t="shared" si="115"/>
        <v>0</v>
      </c>
      <c r="AM99" s="243">
        <f t="shared" si="115"/>
        <v>0</v>
      </c>
      <c r="AN99" s="243">
        <f t="shared" si="115"/>
        <v>0</v>
      </c>
      <c r="AO99" s="243">
        <f t="shared" si="115"/>
        <v>0</v>
      </c>
      <c r="AP99" s="243">
        <f t="shared" si="115"/>
        <v>0</v>
      </c>
      <c r="AQ99" s="241">
        <f t="shared" si="115"/>
        <v>0</v>
      </c>
      <c r="AR99" s="245"/>
      <c r="AS99" s="245"/>
    </row>
    <row r="100" spans="1:45" s="199" customFormat="1" ht="13.9" customHeight="1">
      <c r="A100" s="397"/>
      <c r="B100" s="387"/>
      <c r="C100" s="387" t="s">
        <v>253</v>
      </c>
      <c r="D100" s="561" t="s">
        <v>254</v>
      </c>
      <c r="E100" s="561"/>
      <c r="F100" s="561"/>
      <c r="G100" s="562"/>
      <c r="H100" s="388">
        <f t="shared" si="81"/>
        <v>0</v>
      </c>
      <c r="I100" s="55"/>
      <c r="J100" s="311"/>
      <c r="K100" s="427"/>
      <c r="L100" s="426"/>
      <c r="M100" s="291"/>
      <c r="N100" s="56"/>
      <c r="O100" s="56"/>
      <c r="P100" s="56"/>
      <c r="Q100" s="56"/>
      <c r="R100" s="327"/>
      <c r="S100" s="57"/>
      <c r="T100" s="388">
        <f t="shared" si="82"/>
        <v>0</v>
      </c>
      <c r="U100" s="55"/>
      <c r="V100" s="311"/>
      <c r="W100" s="427"/>
      <c r="X100" s="426"/>
      <c r="Y100" s="291"/>
      <c r="Z100" s="56"/>
      <c r="AA100" s="56"/>
      <c r="AB100" s="56"/>
      <c r="AC100" s="56"/>
      <c r="AD100" s="327"/>
      <c r="AE100" s="57"/>
      <c r="AF100" s="388">
        <f t="shared" si="83"/>
        <v>0</v>
      </c>
      <c r="AG100" s="55"/>
      <c r="AH100" s="311"/>
      <c r="AI100" s="427"/>
      <c r="AJ100" s="426"/>
      <c r="AK100" s="291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9"/>
      <c r="AS100" s="389"/>
    </row>
    <row r="101" spans="1:45" s="199" customFormat="1" ht="13.9" customHeight="1">
      <c r="A101" s="397"/>
      <c r="B101" s="387"/>
      <c r="C101" s="387" t="s">
        <v>255</v>
      </c>
      <c r="D101" s="561" t="s">
        <v>256</v>
      </c>
      <c r="E101" s="561"/>
      <c r="F101" s="561"/>
      <c r="G101" s="562"/>
      <c r="H101" s="388">
        <f t="shared" si="81"/>
        <v>0</v>
      </c>
      <c r="I101" s="55"/>
      <c r="J101" s="311"/>
      <c r="K101" s="427"/>
      <c r="L101" s="426"/>
      <c r="M101" s="291"/>
      <c r="N101" s="56"/>
      <c r="O101" s="56"/>
      <c r="P101" s="56"/>
      <c r="Q101" s="56"/>
      <c r="R101" s="327"/>
      <c r="S101" s="57"/>
      <c r="T101" s="388">
        <f t="shared" si="82"/>
        <v>0</v>
      </c>
      <c r="U101" s="55"/>
      <c r="V101" s="311"/>
      <c r="W101" s="427"/>
      <c r="X101" s="426"/>
      <c r="Y101" s="291"/>
      <c r="Z101" s="56"/>
      <c r="AA101" s="56"/>
      <c r="AB101" s="56"/>
      <c r="AC101" s="56"/>
      <c r="AD101" s="327"/>
      <c r="AE101" s="57"/>
      <c r="AF101" s="388">
        <f t="shared" si="83"/>
        <v>0</v>
      </c>
      <c r="AG101" s="55"/>
      <c r="AH101" s="311"/>
      <c r="AI101" s="427"/>
      <c r="AJ101" s="426"/>
      <c r="AK101" s="291"/>
      <c r="AL101" s="56"/>
      <c r="AM101" s="56"/>
      <c r="AN101" s="56"/>
      <c r="AO101" s="56"/>
      <c r="AP101" s="56">
        <f t="shared" si="116"/>
        <v>0</v>
      </c>
      <c r="AQ101" s="57"/>
      <c r="AR101" s="389"/>
      <c r="AS101" s="389"/>
    </row>
    <row r="102" spans="1:45" s="62" customFormat="1" ht="20.45" customHeight="1">
      <c r="A102" s="234"/>
      <c r="B102" s="328"/>
      <c r="C102" s="328"/>
      <c r="D102" s="373"/>
      <c r="E102" s="373"/>
      <c r="F102" s="373"/>
      <c r="G102" s="373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7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7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7"/>
      <c r="AR102" s="245"/>
      <c r="AS102" s="245"/>
    </row>
    <row r="103" spans="1:45" s="191" customFormat="1" ht="22.9" customHeight="1">
      <c r="A103" s="528" t="s">
        <v>74</v>
      </c>
      <c r="B103" s="529"/>
      <c r="C103" s="529"/>
      <c r="D103" s="529"/>
      <c r="E103" s="529"/>
      <c r="F103" s="529"/>
      <c r="G103" s="529"/>
      <c r="H103" s="370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2"/>
      <c r="T103" s="370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2"/>
      <c r="AF103" s="370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2"/>
      <c r="AR103" s="245"/>
      <c r="AS103" s="245"/>
    </row>
    <row r="104" spans="1:45" s="194" customFormat="1" ht="27.75" customHeight="1">
      <c r="A104" s="320">
        <v>8</v>
      </c>
      <c r="B104" s="210"/>
      <c r="C104" s="368"/>
      <c r="D104" s="530" t="s">
        <v>70</v>
      </c>
      <c r="E104" s="530"/>
      <c r="F104" s="530"/>
      <c r="G104" s="531"/>
      <c r="H104" s="239">
        <f t="shared" ref="H104:H107" si="117">SUM(I104:S104)</f>
        <v>0</v>
      </c>
      <c r="I104" s="318">
        <f>I105</f>
        <v>0</v>
      </c>
      <c r="J104" s="265">
        <f t="shared" ref="J104:S106" si="118">J105</f>
        <v>0</v>
      </c>
      <c r="K104" s="241">
        <f t="shared" si="118"/>
        <v>0</v>
      </c>
      <c r="L104" s="371">
        <f t="shared" si="118"/>
        <v>0</v>
      </c>
      <c r="M104" s="242">
        <f t="shared" si="118"/>
        <v>0</v>
      </c>
      <c r="N104" s="243">
        <f t="shared" si="118"/>
        <v>0</v>
      </c>
      <c r="O104" s="243">
        <f t="shared" si="118"/>
        <v>0</v>
      </c>
      <c r="P104" s="243">
        <f t="shared" si="118"/>
        <v>0</v>
      </c>
      <c r="Q104" s="243">
        <f t="shared" si="118"/>
        <v>0</v>
      </c>
      <c r="R104" s="243">
        <f t="shared" si="118"/>
        <v>0</v>
      </c>
      <c r="S104" s="241">
        <f t="shared" si="118"/>
        <v>0</v>
      </c>
      <c r="T104" s="239">
        <f t="shared" ref="T104:T107" si="119">SUM(U104:AE104)</f>
        <v>0</v>
      </c>
      <c r="U104" s="318">
        <f>U105</f>
        <v>0</v>
      </c>
      <c r="V104" s="265">
        <f t="shared" ref="V104:AE106" si="120">V105</f>
        <v>0</v>
      </c>
      <c r="W104" s="241">
        <f t="shared" si="120"/>
        <v>0</v>
      </c>
      <c r="X104" s="371">
        <f t="shared" si="120"/>
        <v>0</v>
      </c>
      <c r="Y104" s="242">
        <f t="shared" si="120"/>
        <v>0</v>
      </c>
      <c r="Z104" s="243">
        <f t="shared" si="120"/>
        <v>0</v>
      </c>
      <c r="AA104" s="243">
        <f t="shared" si="120"/>
        <v>0</v>
      </c>
      <c r="AB104" s="243">
        <f t="shared" si="120"/>
        <v>0</v>
      </c>
      <c r="AC104" s="243">
        <f t="shared" si="120"/>
        <v>0</v>
      </c>
      <c r="AD104" s="243">
        <f t="shared" si="120"/>
        <v>0</v>
      </c>
      <c r="AE104" s="241">
        <f t="shared" si="120"/>
        <v>0</v>
      </c>
      <c r="AF104" s="239">
        <f t="shared" ref="AF104:AF107" si="121">SUM(AG104:AQ104)</f>
        <v>0</v>
      </c>
      <c r="AG104" s="318">
        <f>AG105</f>
        <v>0</v>
      </c>
      <c r="AH104" s="265">
        <f t="shared" ref="AH104:AQ106" si="122">AH105</f>
        <v>0</v>
      </c>
      <c r="AI104" s="241">
        <f t="shared" si="122"/>
        <v>0</v>
      </c>
      <c r="AJ104" s="371">
        <f t="shared" si="122"/>
        <v>0</v>
      </c>
      <c r="AK104" s="242">
        <f t="shared" si="122"/>
        <v>0</v>
      </c>
      <c r="AL104" s="243">
        <f t="shared" si="122"/>
        <v>0</v>
      </c>
      <c r="AM104" s="243">
        <f t="shared" si="122"/>
        <v>0</v>
      </c>
      <c r="AN104" s="243">
        <f t="shared" si="122"/>
        <v>0</v>
      </c>
      <c r="AO104" s="243">
        <f t="shared" si="122"/>
        <v>0</v>
      </c>
      <c r="AP104" s="243">
        <f t="shared" si="122"/>
        <v>0</v>
      </c>
      <c r="AQ104" s="241">
        <f t="shared" si="122"/>
        <v>0</v>
      </c>
      <c r="AR104" s="245"/>
      <c r="AS104" s="245"/>
    </row>
    <row r="105" spans="1:45" s="192" customFormat="1" ht="24.75" customHeight="1">
      <c r="A105" s="520">
        <v>84</v>
      </c>
      <c r="B105" s="521"/>
      <c r="C105" s="372"/>
      <c r="D105" s="522" t="s">
        <v>66</v>
      </c>
      <c r="E105" s="522"/>
      <c r="F105" s="522"/>
      <c r="G105" s="523"/>
      <c r="H105" s="239">
        <f t="shared" si="117"/>
        <v>0</v>
      </c>
      <c r="I105" s="318">
        <f>I106</f>
        <v>0</v>
      </c>
      <c r="J105" s="265">
        <f t="shared" si="118"/>
        <v>0</v>
      </c>
      <c r="K105" s="241">
        <f t="shared" si="118"/>
        <v>0</v>
      </c>
      <c r="L105" s="306">
        <f t="shared" si="118"/>
        <v>0</v>
      </c>
      <c r="M105" s="242">
        <f t="shared" si="118"/>
        <v>0</v>
      </c>
      <c r="N105" s="243">
        <f t="shared" si="118"/>
        <v>0</v>
      </c>
      <c r="O105" s="243">
        <f t="shared" si="118"/>
        <v>0</v>
      </c>
      <c r="P105" s="243">
        <f t="shared" si="118"/>
        <v>0</v>
      </c>
      <c r="Q105" s="243">
        <f t="shared" si="118"/>
        <v>0</v>
      </c>
      <c r="R105" s="243">
        <f t="shared" si="118"/>
        <v>0</v>
      </c>
      <c r="S105" s="241">
        <f t="shared" si="118"/>
        <v>0</v>
      </c>
      <c r="T105" s="239">
        <f t="shared" si="119"/>
        <v>0</v>
      </c>
      <c r="U105" s="318">
        <f>U106</f>
        <v>0</v>
      </c>
      <c r="V105" s="265">
        <f t="shared" si="120"/>
        <v>0</v>
      </c>
      <c r="W105" s="241">
        <f t="shared" si="120"/>
        <v>0</v>
      </c>
      <c r="X105" s="306">
        <f t="shared" si="120"/>
        <v>0</v>
      </c>
      <c r="Y105" s="242">
        <f t="shared" si="120"/>
        <v>0</v>
      </c>
      <c r="Z105" s="243">
        <f t="shared" si="120"/>
        <v>0</v>
      </c>
      <c r="AA105" s="243">
        <f t="shared" si="120"/>
        <v>0</v>
      </c>
      <c r="AB105" s="243">
        <f t="shared" si="120"/>
        <v>0</v>
      </c>
      <c r="AC105" s="243">
        <f t="shared" si="120"/>
        <v>0</v>
      </c>
      <c r="AD105" s="243">
        <f t="shared" si="120"/>
        <v>0</v>
      </c>
      <c r="AE105" s="241">
        <f t="shared" si="120"/>
        <v>0</v>
      </c>
      <c r="AF105" s="239">
        <f t="shared" si="121"/>
        <v>0</v>
      </c>
      <c r="AG105" s="318">
        <f>AG106</f>
        <v>0</v>
      </c>
      <c r="AH105" s="265">
        <f t="shared" si="122"/>
        <v>0</v>
      </c>
      <c r="AI105" s="241">
        <f t="shared" si="122"/>
        <v>0</v>
      </c>
      <c r="AJ105" s="306">
        <f t="shared" si="122"/>
        <v>0</v>
      </c>
      <c r="AK105" s="242">
        <f t="shared" si="122"/>
        <v>0</v>
      </c>
      <c r="AL105" s="243">
        <f t="shared" si="122"/>
        <v>0</v>
      </c>
      <c r="AM105" s="243">
        <f t="shared" si="122"/>
        <v>0</v>
      </c>
      <c r="AN105" s="243">
        <f t="shared" si="122"/>
        <v>0</v>
      </c>
      <c r="AO105" s="243">
        <f t="shared" si="122"/>
        <v>0</v>
      </c>
      <c r="AP105" s="243">
        <f t="shared" si="122"/>
        <v>0</v>
      </c>
      <c r="AQ105" s="241">
        <f t="shared" si="122"/>
        <v>0</v>
      </c>
      <c r="AR105" s="245"/>
      <c r="AS105" s="245"/>
    </row>
    <row r="106" spans="1:45" s="192" customFormat="1" ht="34.15" customHeight="1">
      <c r="A106" s="520">
        <v>844</v>
      </c>
      <c r="B106" s="521"/>
      <c r="C106" s="521"/>
      <c r="D106" s="522" t="s">
        <v>88</v>
      </c>
      <c r="E106" s="522"/>
      <c r="F106" s="522"/>
      <c r="G106" s="523"/>
      <c r="H106" s="239">
        <f t="shared" si="117"/>
        <v>0</v>
      </c>
      <c r="I106" s="318">
        <f>I107</f>
        <v>0</v>
      </c>
      <c r="J106" s="265">
        <f t="shared" si="118"/>
        <v>0</v>
      </c>
      <c r="K106" s="241">
        <f t="shared" si="118"/>
        <v>0</v>
      </c>
      <c r="L106" s="306">
        <f t="shared" si="118"/>
        <v>0</v>
      </c>
      <c r="M106" s="242">
        <f t="shared" si="118"/>
        <v>0</v>
      </c>
      <c r="N106" s="243">
        <f t="shared" si="118"/>
        <v>0</v>
      </c>
      <c r="O106" s="243">
        <f t="shared" si="118"/>
        <v>0</v>
      </c>
      <c r="P106" s="243">
        <f t="shared" si="118"/>
        <v>0</v>
      </c>
      <c r="Q106" s="243">
        <f t="shared" si="118"/>
        <v>0</v>
      </c>
      <c r="R106" s="243">
        <f t="shared" si="118"/>
        <v>0</v>
      </c>
      <c r="S106" s="241">
        <f t="shared" si="118"/>
        <v>0</v>
      </c>
      <c r="T106" s="239">
        <f t="shared" si="119"/>
        <v>0</v>
      </c>
      <c r="U106" s="318">
        <f>U107</f>
        <v>0</v>
      </c>
      <c r="V106" s="265">
        <f t="shared" si="120"/>
        <v>0</v>
      </c>
      <c r="W106" s="241">
        <f t="shared" si="120"/>
        <v>0</v>
      </c>
      <c r="X106" s="306">
        <f t="shared" si="120"/>
        <v>0</v>
      </c>
      <c r="Y106" s="242">
        <f t="shared" si="120"/>
        <v>0</v>
      </c>
      <c r="Z106" s="243">
        <f t="shared" si="120"/>
        <v>0</v>
      </c>
      <c r="AA106" s="243">
        <f t="shared" si="120"/>
        <v>0</v>
      </c>
      <c r="AB106" s="243">
        <f t="shared" si="120"/>
        <v>0</v>
      </c>
      <c r="AC106" s="243">
        <f t="shared" si="120"/>
        <v>0</v>
      </c>
      <c r="AD106" s="243">
        <f t="shared" si="120"/>
        <v>0</v>
      </c>
      <c r="AE106" s="241">
        <f t="shared" si="120"/>
        <v>0</v>
      </c>
      <c r="AF106" s="239">
        <f t="shared" si="121"/>
        <v>0</v>
      </c>
      <c r="AG106" s="318">
        <f>AG107</f>
        <v>0</v>
      </c>
      <c r="AH106" s="265">
        <f t="shared" si="122"/>
        <v>0</v>
      </c>
      <c r="AI106" s="241">
        <f t="shared" si="122"/>
        <v>0</v>
      </c>
      <c r="AJ106" s="306">
        <f t="shared" si="122"/>
        <v>0</v>
      </c>
      <c r="AK106" s="242">
        <f t="shared" si="122"/>
        <v>0</v>
      </c>
      <c r="AL106" s="243">
        <f t="shared" si="122"/>
        <v>0</v>
      </c>
      <c r="AM106" s="243">
        <f t="shared" si="122"/>
        <v>0</v>
      </c>
      <c r="AN106" s="243">
        <f t="shared" si="122"/>
        <v>0</v>
      </c>
      <c r="AO106" s="243">
        <f t="shared" si="122"/>
        <v>0</v>
      </c>
      <c r="AP106" s="243">
        <f t="shared" si="122"/>
        <v>0</v>
      </c>
      <c r="AQ106" s="241">
        <f t="shared" si="122"/>
        <v>0</v>
      </c>
      <c r="AR106" s="245"/>
      <c r="AS106" s="245"/>
    </row>
    <row r="107" spans="1:45" s="199" customFormat="1" ht="29.45" customHeight="1">
      <c r="A107" s="397"/>
      <c r="B107" s="387"/>
      <c r="C107" s="387">
        <v>84432</v>
      </c>
      <c r="D107" s="561" t="s">
        <v>257</v>
      </c>
      <c r="E107" s="561"/>
      <c r="F107" s="561"/>
      <c r="G107" s="562"/>
      <c r="H107" s="388">
        <f t="shared" si="117"/>
        <v>0</v>
      </c>
      <c r="I107" s="55"/>
      <c r="J107" s="311"/>
      <c r="K107" s="427"/>
      <c r="L107" s="426"/>
      <c r="M107" s="291"/>
      <c r="N107" s="56"/>
      <c r="O107" s="56"/>
      <c r="P107" s="56"/>
      <c r="Q107" s="56"/>
      <c r="R107" s="56"/>
      <c r="S107" s="325"/>
      <c r="T107" s="388">
        <f t="shared" si="119"/>
        <v>0</v>
      </c>
      <c r="U107" s="55"/>
      <c r="V107" s="311"/>
      <c r="W107" s="427"/>
      <c r="X107" s="426"/>
      <c r="Y107" s="291"/>
      <c r="Z107" s="56"/>
      <c r="AA107" s="56"/>
      <c r="AB107" s="56"/>
      <c r="AC107" s="56"/>
      <c r="AD107" s="56"/>
      <c r="AE107" s="325"/>
      <c r="AF107" s="388">
        <f t="shared" si="121"/>
        <v>0</v>
      </c>
      <c r="AG107" s="55"/>
      <c r="AH107" s="311"/>
      <c r="AI107" s="427"/>
      <c r="AJ107" s="426"/>
      <c r="AK107" s="291"/>
      <c r="AL107" s="56"/>
      <c r="AM107" s="56"/>
      <c r="AN107" s="56"/>
      <c r="AO107" s="56"/>
      <c r="AP107" s="56"/>
      <c r="AQ107" s="57">
        <f>S107+AE107</f>
        <v>0</v>
      </c>
      <c r="AR107" s="389"/>
      <c r="AS107" s="389"/>
    </row>
    <row r="108" spans="1:45" s="62" customFormat="1" ht="20.45" customHeight="1">
      <c r="A108" s="234"/>
      <c r="B108" s="328"/>
      <c r="C108" s="328"/>
      <c r="D108" s="373"/>
      <c r="E108" s="373"/>
      <c r="F108" s="373"/>
      <c r="G108" s="373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7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7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7"/>
      <c r="AR108" s="245"/>
      <c r="AS108" s="245"/>
    </row>
    <row r="109" spans="1:45" s="191" customFormat="1" ht="23.45" customHeight="1">
      <c r="A109" s="528" t="s">
        <v>111</v>
      </c>
      <c r="B109" s="529"/>
      <c r="C109" s="529"/>
      <c r="D109" s="529"/>
      <c r="E109" s="529"/>
      <c r="F109" s="529"/>
      <c r="G109" s="529"/>
      <c r="H109" s="37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83"/>
      <c r="T109" s="37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83"/>
      <c r="AF109" s="37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83"/>
    </row>
    <row r="110" spans="1:45" s="194" customFormat="1" ht="27.75" customHeight="1">
      <c r="A110" s="320">
        <v>9</v>
      </c>
      <c r="B110" s="210"/>
      <c r="C110" s="368"/>
      <c r="D110" s="522" t="s">
        <v>111</v>
      </c>
      <c r="E110" s="522"/>
      <c r="F110" s="522"/>
      <c r="G110" s="523"/>
      <c r="H110" s="239">
        <f t="shared" ref="H110:H118" si="123">SUM(I110:S110)</f>
        <v>0</v>
      </c>
      <c r="I110" s="318">
        <f>I111</f>
        <v>0</v>
      </c>
      <c r="J110" s="265">
        <f t="shared" ref="J110:S111" si="124">J111</f>
        <v>0</v>
      </c>
      <c r="K110" s="376">
        <f t="shared" si="124"/>
        <v>0</v>
      </c>
      <c r="L110" s="371">
        <f t="shared" si="124"/>
        <v>0</v>
      </c>
      <c r="M110" s="242">
        <f t="shared" si="124"/>
        <v>0</v>
      </c>
      <c r="N110" s="243">
        <f t="shared" si="124"/>
        <v>0</v>
      </c>
      <c r="O110" s="243">
        <f t="shared" si="124"/>
        <v>0</v>
      </c>
      <c r="P110" s="243">
        <f t="shared" si="124"/>
        <v>0</v>
      </c>
      <c r="Q110" s="243">
        <f t="shared" si="124"/>
        <v>0</v>
      </c>
      <c r="R110" s="243">
        <f t="shared" si="124"/>
        <v>0</v>
      </c>
      <c r="S110" s="241">
        <f t="shared" si="124"/>
        <v>0</v>
      </c>
      <c r="T110" s="239">
        <f t="shared" ref="T110:T118" si="125">SUM(U110:AE110)</f>
        <v>58716</v>
      </c>
      <c r="U110" s="318">
        <f>U111</f>
        <v>0</v>
      </c>
      <c r="V110" s="265">
        <f t="shared" ref="V110:AE111" si="126">V111</f>
        <v>0</v>
      </c>
      <c r="W110" s="376">
        <f t="shared" si="126"/>
        <v>0</v>
      </c>
      <c r="X110" s="371">
        <f t="shared" si="126"/>
        <v>0</v>
      </c>
      <c r="Y110" s="242">
        <f t="shared" si="126"/>
        <v>14129</v>
      </c>
      <c r="Z110" s="243">
        <f t="shared" si="126"/>
        <v>36864</v>
      </c>
      <c r="AA110" s="243">
        <f t="shared" si="126"/>
        <v>-3343</v>
      </c>
      <c r="AB110" s="243">
        <f t="shared" si="126"/>
        <v>1431</v>
      </c>
      <c r="AC110" s="243">
        <f t="shared" si="126"/>
        <v>9635</v>
      </c>
      <c r="AD110" s="243">
        <f t="shared" si="126"/>
        <v>0</v>
      </c>
      <c r="AE110" s="241">
        <f t="shared" si="126"/>
        <v>0</v>
      </c>
      <c r="AF110" s="239">
        <f t="shared" ref="AF110:AF118" si="127">SUM(AG110:AQ110)</f>
        <v>58716</v>
      </c>
      <c r="AG110" s="318">
        <f>AG111</f>
        <v>0</v>
      </c>
      <c r="AH110" s="265">
        <f t="shared" ref="AH110:AQ111" si="128">AH111</f>
        <v>0</v>
      </c>
      <c r="AI110" s="376">
        <f t="shared" si="128"/>
        <v>0</v>
      </c>
      <c r="AJ110" s="371">
        <f t="shared" si="128"/>
        <v>0</v>
      </c>
      <c r="AK110" s="242">
        <f t="shared" si="128"/>
        <v>14129</v>
      </c>
      <c r="AL110" s="243">
        <f t="shared" si="128"/>
        <v>36864</v>
      </c>
      <c r="AM110" s="243">
        <f t="shared" si="128"/>
        <v>-3343</v>
      </c>
      <c r="AN110" s="243">
        <f t="shared" si="128"/>
        <v>1431</v>
      </c>
      <c r="AO110" s="243">
        <f t="shared" si="128"/>
        <v>9635</v>
      </c>
      <c r="AP110" s="243">
        <f t="shared" si="128"/>
        <v>0</v>
      </c>
      <c r="AQ110" s="241">
        <f t="shared" si="128"/>
        <v>0</v>
      </c>
    </row>
    <row r="111" spans="1:45" s="192" customFormat="1" ht="24.75" customHeight="1">
      <c r="A111" s="520">
        <v>92</v>
      </c>
      <c r="B111" s="521"/>
      <c r="C111" s="372"/>
      <c r="D111" s="522" t="s">
        <v>112</v>
      </c>
      <c r="E111" s="522"/>
      <c r="F111" s="522"/>
      <c r="G111" s="523"/>
      <c r="H111" s="239">
        <f t="shared" si="123"/>
        <v>0</v>
      </c>
      <c r="I111" s="318">
        <f>I112</f>
        <v>0</v>
      </c>
      <c r="J111" s="265">
        <f t="shared" si="124"/>
        <v>0</v>
      </c>
      <c r="K111" s="241">
        <f t="shared" si="124"/>
        <v>0</v>
      </c>
      <c r="L111" s="306">
        <f t="shared" si="124"/>
        <v>0</v>
      </c>
      <c r="M111" s="242">
        <f t="shared" si="124"/>
        <v>0</v>
      </c>
      <c r="N111" s="243">
        <f t="shared" si="124"/>
        <v>0</v>
      </c>
      <c r="O111" s="243">
        <f t="shared" si="124"/>
        <v>0</v>
      </c>
      <c r="P111" s="243">
        <f t="shared" si="124"/>
        <v>0</v>
      </c>
      <c r="Q111" s="243">
        <f t="shared" si="124"/>
        <v>0</v>
      </c>
      <c r="R111" s="243">
        <f t="shared" si="124"/>
        <v>0</v>
      </c>
      <c r="S111" s="241">
        <f t="shared" si="124"/>
        <v>0</v>
      </c>
      <c r="T111" s="239">
        <f t="shared" si="125"/>
        <v>58716</v>
      </c>
      <c r="U111" s="318">
        <f>U112</f>
        <v>0</v>
      </c>
      <c r="V111" s="265">
        <f t="shared" si="126"/>
        <v>0</v>
      </c>
      <c r="W111" s="241">
        <f t="shared" si="126"/>
        <v>0</v>
      </c>
      <c r="X111" s="306">
        <f t="shared" si="126"/>
        <v>0</v>
      </c>
      <c r="Y111" s="242">
        <f t="shared" si="126"/>
        <v>14129</v>
      </c>
      <c r="Z111" s="243">
        <f t="shared" si="126"/>
        <v>36864</v>
      </c>
      <c r="AA111" s="243">
        <f t="shared" si="126"/>
        <v>-3343</v>
      </c>
      <c r="AB111" s="243">
        <f t="shared" si="126"/>
        <v>1431</v>
      </c>
      <c r="AC111" s="243">
        <f t="shared" si="126"/>
        <v>9635</v>
      </c>
      <c r="AD111" s="243">
        <f t="shared" si="126"/>
        <v>0</v>
      </c>
      <c r="AE111" s="241">
        <f t="shared" si="126"/>
        <v>0</v>
      </c>
      <c r="AF111" s="239">
        <f t="shared" si="127"/>
        <v>58716</v>
      </c>
      <c r="AG111" s="318">
        <f>AG112</f>
        <v>0</v>
      </c>
      <c r="AH111" s="265">
        <f t="shared" si="128"/>
        <v>0</v>
      </c>
      <c r="AI111" s="241">
        <f t="shared" si="128"/>
        <v>0</v>
      </c>
      <c r="AJ111" s="306">
        <f t="shared" si="128"/>
        <v>0</v>
      </c>
      <c r="AK111" s="242">
        <f t="shared" si="128"/>
        <v>14129</v>
      </c>
      <c r="AL111" s="243">
        <f t="shared" si="128"/>
        <v>36864</v>
      </c>
      <c r="AM111" s="243">
        <f t="shared" si="128"/>
        <v>-3343</v>
      </c>
      <c r="AN111" s="243">
        <f t="shared" si="128"/>
        <v>1431</v>
      </c>
      <c r="AO111" s="243">
        <f t="shared" si="128"/>
        <v>9635</v>
      </c>
      <c r="AP111" s="243">
        <f t="shared" si="128"/>
        <v>0</v>
      </c>
      <c r="AQ111" s="241">
        <f t="shared" si="128"/>
        <v>0</v>
      </c>
    </row>
    <row r="112" spans="1:45" s="192" customFormat="1" ht="18" customHeight="1">
      <c r="A112" s="520">
        <v>922</v>
      </c>
      <c r="B112" s="521"/>
      <c r="C112" s="521"/>
      <c r="D112" s="522" t="s">
        <v>113</v>
      </c>
      <c r="E112" s="522"/>
      <c r="F112" s="522"/>
      <c r="G112" s="522"/>
      <c r="H112" s="239">
        <f t="shared" si="123"/>
        <v>0</v>
      </c>
      <c r="I112" s="265">
        <f>SUM(I113:I118)</f>
        <v>0</v>
      </c>
      <c r="J112" s="243">
        <f t="shared" ref="J112:S112" si="129">SUM(J113:J118)</f>
        <v>0</v>
      </c>
      <c r="K112" s="241">
        <f t="shared" si="129"/>
        <v>0</v>
      </c>
      <c r="L112" s="306">
        <f t="shared" si="129"/>
        <v>0</v>
      </c>
      <c r="M112" s="242">
        <f t="shared" si="129"/>
        <v>0</v>
      </c>
      <c r="N112" s="243">
        <f t="shared" si="129"/>
        <v>0</v>
      </c>
      <c r="O112" s="243">
        <f t="shared" si="129"/>
        <v>0</v>
      </c>
      <c r="P112" s="243">
        <f t="shared" si="129"/>
        <v>0</v>
      </c>
      <c r="Q112" s="243">
        <f t="shared" si="129"/>
        <v>0</v>
      </c>
      <c r="R112" s="243">
        <f t="shared" si="129"/>
        <v>0</v>
      </c>
      <c r="S112" s="241">
        <f t="shared" si="129"/>
        <v>0</v>
      </c>
      <c r="T112" s="239">
        <f t="shared" si="125"/>
        <v>58716</v>
      </c>
      <c r="U112" s="265">
        <f>SUM(U113:U118)</f>
        <v>0</v>
      </c>
      <c r="V112" s="243">
        <f t="shared" ref="V112:AE112" si="130">SUM(V113:V118)</f>
        <v>0</v>
      </c>
      <c r="W112" s="241">
        <f t="shared" si="130"/>
        <v>0</v>
      </c>
      <c r="X112" s="306">
        <f t="shared" si="130"/>
        <v>0</v>
      </c>
      <c r="Y112" s="242">
        <f t="shared" si="130"/>
        <v>14129</v>
      </c>
      <c r="Z112" s="243">
        <f t="shared" si="130"/>
        <v>36864</v>
      </c>
      <c r="AA112" s="243">
        <f t="shared" si="130"/>
        <v>-3343</v>
      </c>
      <c r="AB112" s="243">
        <f t="shared" si="130"/>
        <v>1431</v>
      </c>
      <c r="AC112" s="243">
        <f t="shared" si="130"/>
        <v>9635</v>
      </c>
      <c r="AD112" s="243">
        <f t="shared" si="130"/>
        <v>0</v>
      </c>
      <c r="AE112" s="241">
        <f t="shared" si="130"/>
        <v>0</v>
      </c>
      <c r="AF112" s="239">
        <f t="shared" si="127"/>
        <v>58716</v>
      </c>
      <c r="AG112" s="265">
        <f>SUM(AG113:AG118)</f>
        <v>0</v>
      </c>
      <c r="AH112" s="243">
        <f t="shared" ref="AH112:AQ112" si="131">SUM(AH113:AH118)</f>
        <v>0</v>
      </c>
      <c r="AI112" s="241">
        <f t="shared" si="131"/>
        <v>0</v>
      </c>
      <c r="AJ112" s="306">
        <f t="shared" si="131"/>
        <v>0</v>
      </c>
      <c r="AK112" s="242">
        <f t="shared" si="131"/>
        <v>14129</v>
      </c>
      <c r="AL112" s="243">
        <f t="shared" si="131"/>
        <v>36864</v>
      </c>
      <c r="AM112" s="243">
        <f t="shared" si="131"/>
        <v>-3343</v>
      </c>
      <c r="AN112" s="243">
        <f t="shared" si="131"/>
        <v>1431</v>
      </c>
      <c r="AO112" s="243">
        <f t="shared" si="131"/>
        <v>9635</v>
      </c>
      <c r="AP112" s="243">
        <f t="shared" si="131"/>
        <v>0</v>
      </c>
      <c r="AQ112" s="241">
        <f t="shared" si="131"/>
        <v>0</v>
      </c>
    </row>
    <row r="113" spans="1:45" s="199" customFormat="1" ht="13.9" customHeight="1">
      <c r="A113" s="397"/>
      <c r="B113" s="387"/>
      <c r="C113" s="387" t="s">
        <v>258</v>
      </c>
      <c r="D113" s="561" t="s">
        <v>259</v>
      </c>
      <c r="E113" s="561"/>
      <c r="F113" s="561"/>
      <c r="G113" s="562"/>
      <c r="H113" s="388">
        <f t="shared" si="123"/>
        <v>0</v>
      </c>
      <c r="I113" s="55"/>
      <c r="J113" s="311"/>
      <c r="K113" s="427"/>
      <c r="L113" s="426"/>
      <c r="M113" s="326"/>
      <c r="N113" s="327"/>
      <c r="O113" s="327"/>
      <c r="P113" s="327"/>
      <c r="Q113" s="327"/>
      <c r="R113" s="327"/>
      <c r="S113" s="57"/>
      <c r="T113" s="388">
        <f t="shared" si="125"/>
        <v>62059</v>
      </c>
      <c r="U113" s="55"/>
      <c r="V113" s="311"/>
      <c r="W113" s="427"/>
      <c r="X113" s="426"/>
      <c r="Y113" s="326">
        <v>14129</v>
      </c>
      <c r="Z113" s="327">
        <v>36864</v>
      </c>
      <c r="AA113" s="327"/>
      <c r="AB113" s="327">
        <v>1431</v>
      </c>
      <c r="AC113" s="327">
        <v>9635</v>
      </c>
      <c r="AD113" s="327"/>
      <c r="AE113" s="57"/>
      <c r="AF113" s="388">
        <f t="shared" si="127"/>
        <v>62059</v>
      </c>
      <c r="AG113" s="55"/>
      <c r="AH113" s="311"/>
      <c r="AI113" s="427"/>
      <c r="AJ113" s="426"/>
      <c r="AK113" s="291">
        <f t="shared" ref="AK113:AP113" si="132">M113+Y113</f>
        <v>14129</v>
      </c>
      <c r="AL113" s="56">
        <f t="shared" si="132"/>
        <v>36864</v>
      </c>
      <c r="AM113" s="56">
        <f t="shared" si="132"/>
        <v>0</v>
      </c>
      <c r="AN113" s="56">
        <f t="shared" si="132"/>
        <v>1431</v>
      </c>
      <c r="AO113" s="56">
        <f t="shared" si="132"/>
        <v>9635</v>
      </c>
      <c r="AP113" s="56">
        <f t="shared" si="132"/>
        <v>0</v>
      </c>
      <c r="AQ113" s="57"/>
      <c r="AR113" s="389"/>
      <c r="AS113" s="389"/>
    </row>
    <row r="114" spans="1:45" s="199" customFormat="1" ht="13.9" customHeight="1">
      <c r="A114" s="397"/>
      <c r="B114" s="387"/>
      <c r="C114" s="387" t="s">
        <v>260</v>
      </c>
      <c r="D114" s="561" t="s">
        <v>261</v>
      </c>
      <c r="E114" s="561"/>
      <c r="F114" s="561"/>
      <c r="G114" s="562"/>
      <c r="H114" s="388">
        <f t="shared" si="123"/>
        <v>0</v>
      </c>
      <c r="I114" s="55"/>
      <c r="J114" s="311"/>
      <c r="K114" s="427"/>
      <c r="L114" s="426"/>
      <c r="M114" s="326"/>
      <c r="N114" s="327"/>
      <c r="O114" s="327"/>
      <c r="P114" s="327"/>
      <c r="Q114" s="327"/>
      <c r="R114" s="327"/>
      <c r="S114" s="57"/>
      <c r="T114" s="388">
        <f t="shared" si="125"/>
        <v>0</v>
      </c>
      <c r="U114" s="55"/>
      <c r="V114" s="311"/>
      <c r="W114" s="427"/>
      <c r="X114" s="426"/>
      <c r="Y114" s="326"/>
      <c r="Z114" s="327"/>
      <c r="AA114" s="327"/>
      <c r="AB114" s="327"/>
      <c r="AC114" s="327"/>
      <c r="AD114" s="327"/>
      <c r="AE114" s="57"/>
      <c r="AF114" s="388">
        <f t="shared" si="127"/>
        <v>0</v>
      </c>
      <c r="AG114" s="55"/>
      <c r="AH114" s="311"/>
      <c r="AI114" s="427"/>
      <c r="AJ114" s="426"/>
      <c r="AK114" s="291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9"/>
      <c r="AS114" s="389"/>
    </row>
    <row r="115" spans="1:45" s="199" customFormat="1" ht="13.9" customHeight="1">
      <c r="A115" s="397"/>
      <c r="B115" s="387"/>
      <c r="C115" s="387" t="s">
        <v>262</v>
      </c>
      <c r="D115" s="561" t="s">
        <v>263</v>
      </c>
      <c r="E115" s="561"/>
      <c r="F115" s="561"/>
      <c r="G115" s="562"/>
      <c r="H115" s="388">
        <f t="shared" si="123"/>
        <v>0</v>
      </c>
      <c r="I115" s="55"/>
      <c r="J115" s="311"/>
      <c r="K115" s="427"/>
      <c r="L115" s="426"/>
      <c r="M115" s="326"/>
      <c r="N115" s="327"/>
      <c r="O115" s="327"/>
      <c r="P115" s="327"/>
      <c r="Q115" s="327"/>
      <c r="R115" s="327"/>
      <c r="S115" s="57"/>
      <c r="T115" s="388">
        <f t="shared" si="125"/>
        <v>0</v>
      </c>
      <c r="U115" s="55"/>
      <c r="V115" s="311"/>
      <c r="W115" s="427"/>
      <c r="X115" s="426"/>
      <c r="Y115" s="326"/>
      <c r="Z115" s="327"/>
      <c r="AA115" s="327"/>
      <c r="AB115" s="327"/>
      <c r="AC115" s="327"/>
      <c r="AD115" s="327"/>
      <c r="AE115" s="57"/>
      <c r="AF115" s="388">
        <f t="shared" si="127"/>
        <v>0</v>
      </c>
      <c r="AG115" s="55"/>
      <c r="AH115" s="311"/>
      <c r="AI115" s="427"/>
      <c r="AJ115" s="426"/>
      <c r="AK115" s="291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9"/>
      <c r="AS115" s="389"/>
    </row>
    <row r="116" spans="1:45" s="199" customFormat="1" ht="14.25">
      <c r="A116" s="397"/>
      <c r="B116" s="387"/>
      <c r="C116" s="387" t="s">
        <v>264</v>
      </c>
      <c r="D116" s="561" t="s">
        <v>265</v>
      </c>
      <c r="E116" s="561"/>
      <c r="F116" s="561"/>
      <c r="G116" s="562"/>
      <c r="H116" s="388">
        <f t="shared" si="123"/>
        <v>0</v>
      </c>
      <c r="I116" s="428"/>
      <c r="J116" s="56"/>
      <c r="K116" s="291"/>
      <c r="L116" s="428"/>
      <c r="M116" s="330"/>
      <c r="N116" s="324"/>
      <c r="O116" s="327"/>
      <c r="P116" s="327"/>
      <c r="Q116" s="327"/>
      <c r="R116" s="327"/>
      <c r="S116" s="57"/>
      <c r="T116" s="388">
        <f t="shared" si="125"/>
        <v>-3343</v>
      </c>
      <c r="U116" s="428"/>
      <c r="V116" s="56"/>
      <c r="W116" s="291"/>
      <c r="X116" s="428"/>
      <c r="Y116" s="330"/>
      <c r="Z116" s="324"/>
      <c r="AA116" s="327">
        <v>-3343</v>
      </c>
      <c r="AB116" s="327"/>
      <c r="AC116" s="327"/>
      <c r="AD116" s="327"/>
      <c r="AE116" s="57"/>
      <c r="AF116" s="388">
        <f t="shared" si="127"/>
        <v>-3343</v>
      </c>
      <c r="AG116" s="428"/>
      <c r="AH116" s="56"/>
      <c r="AI116" s="291"/>
      <c r="AJ116" s="428"/>
      <c r="AK116" s="444">
        <f>M116+Y116</f>
        <v>0</v>
      </c>
      <c r="AL116" s="311">
        <f t="shared" si="133"/>
        <v>0</v>
      </c>
      <c r="AM116" s="56">
        <f t="shared" si="134"/>
        <v>-3343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9"/>
      <c r="AS116" s="389"/>
    </row>
    <row r="117" spans="1:45" s="199" customFormat="1" ht="13.9" customHeight="1">
      <c r="A117" s="397"/>
      <c r="B117" s="387"/>
      <c r="C117" s="387" t="s">
        <v>266</v>
      </c>
      <c r="D117" s="561" t="s">
        <v>267</v>
      </c>
      <c r="E117" s="561"/>
      <c r="F117" s="561"/>
      <c r="G117" s="562"/>
      <c r="H117" s="388">
        <f t="shared" si="123"/>
        <v>0</v>
      </c>
      <c r="I117" s="428"/>
      <c r="J117" s="56"/>
      <c r="K117" s="291"/>
      <c r="L117" s="428"/>
      <c r="M117" s="330"/>
      <c r="N117" s="324"/>
      <c r="O117" s="327"/>
      <c r="P117" s="327"/>
      <c r="Q117" s="327"/>
      <c r="R117" s="327"/>
      <c r="S117" s="57"/>
      <c r="T117" s="388">
        <f t="shared" si="125"/>
        <v>0</v>
      </c>
      <c r="U117" s="428"/>
      <c r="V117" s="56"/>
      <c r="W117" s="291"/>
      <c r="X117" s="428"/>
      <c r="Y117" s="330"/>
      <c r="Z117" s="324"/>
      <c r="AA117" s="327"/>
      <c r="AB117" s="327"/>
      <c r="AC117" s="327"/>
      <c r="AD117" s="327"/>
      <c r="AE117" s="57"/>
      <c r="AF117" s="388">
        <f t="shared" si="127"/>
        <v>0</v>
      </c>
      <c r="AG117" s="428"/>
      <c r="AH117" s="56"/>
      <c r="AI117" s="291"/>
      <c r="AJ117" s="428"/>
      <c r="AK117" s="444">
        <f>M117+Y117</f>
        <v>0</v>
      </c>
      <c r="AL117" s="311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9"/>
      <c r="AS117" s="389"/>
    </row>
    <row r="118" spans="1:45" s="199" customFormat="1" ht="13.9" customHeight="1">
      <c r="A118" s="397"/>
      <c r="B118" s="387"/>
      <c r="C118" s="387" t="s">
        <v>268</v>
      </c>
      <c r="D118" s="561" t="s">
        <v>269</v>
      </c>
      <c r="E118" s="561"/>
      <c r="F118" s="561"/>
      <c r="G118" s="562"/>
      <c r="H118" s="388">
        <f t="shared" si="123"/>
        <v>0</v>
      </c>
      <c r="I118" s="428"/>
      <c r="J118" s="56"/>
      <c r="K118" s="291"/>
      <c r="L118" s="428"/>
      <c r="M118" s="330"/>
      <c r="N118" s="324"/>
      <c r="O118" s="327"/>
      <c r="P118" s="327"/>
      <c r="Q118" s="327"/>
      <c r="R118" s="327"/>
      <c r="S118" s="57"/>
      <c r="T118" s="388">
        <f t="shared" si="125"/>
        <v>0</v>
      </c>
      <c r="U118" s="428"/>
      <c r="V118" s="56"/>
      <c r="W118" s="291"/>
      <c r="X118" s="428"/>
      <c r="Y118" s="330"/>
      <c r="Z118" s="324"/>
      <c r="AA118" s="327"/>
      <c r="AB118" s="327"/>
      <c r="AC118" s="327"/>
      <c r="AD118" s="327"/>
      <c r="AE118" s="57"/>
      <c r="AF118" s="388">
        <f t="shared" si="127"/>
        <v>0</v>
      </c>
      <c r="AG118" s="428"/>
      <c r="AH118" s="56"/>
      <c r="AI118" s="291"/>
      <c r="AJ118" s="428"/>
      <c r="AK118" s="444">
        <f>M118+Y118</f>
        <v>0</v>
      </c>
      <c r="AL118" s="311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9"/>
      <c r="AS118" s="389"/>
    </row>
    <row r="119" spans="1:45" s="211" customFormat="1" ht="20.100000000000001" customHeight="1">
      <c r="A119" s="315"/>
      <c r="B119" s="315"/>
      <c r="C119" s="372"/>
      <c r="D119" s="316"/>
      <c r="E119" s="316"/>
      <c r="F119" s="316"/>
      <c r="G119" s="316"/>
      <c r="H119" s="93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93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5"/>
      <c r="AE119" s="265"/>
      <c r="AF119" s="93"/>
      <c r="AG119" s="265"/>
      <c r="AH119" s="265"/>
      <c r="AI119" s="265"/>
      <c r="AJ119" s="265"/>
      <c r="AK119" s="265"/>
      <c r="AL119" s="265"/>
      <c r="AM119" s="265"/>
      <c r="AN119" s="265"/>
      <c r="AO119" s="265"/>
      <c r="AP119" s="265"/>
      <c r="AQ119" s="265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305" priority="314">
      <formula>LEN(TRIM(A15))=0</formula>
    </cfRule>
  </conditionalFormatting>
  <conditionalFormatting sqref="I68:S68 I61:O61 Q61:S61 M69">
    <cfRule type="containsBlanks" dxfId="304" priority="313">
      <formula>LEN(TRIM(I61))=0</formula>
    </cfRule>
  </conditionalFormatting>
  <conditionalFormatting sqref="I82:S82">
    <cfRule type="containsBlanks" dxfId="303" priority="311">
      <formula>LEN(TRIM(I82))=0</formula>
    </cfRule>
  </conditionalFormatting>
  <conditionalFormatting sqref="I44:S44">
    <cfRule type="containsBlanks" dxfId="302" priority="270">
      <formula>LEN(TRIM(I44))=0</formula>
    </cfRule>
  </conditionalFormatting>
  <conditionalFormatting sqref="I72:S72">
    <cfRule type="containsBlanks" dxfId="301" priority="309">
      <formula>LEN(TRIM(I72))=0</formula>
    </cfRule>
  </conditionalFormatting>
  <conditionalFormatting sqref="O45:O46">
    <cfRule type="containsBlanks" dxfId="300" priority="267">
      <formula>LEN(TRIM(O45))=0</formula>
    </cfRule>
  </conditionalFormatting>
  <conditionalFormatting sqref="M90">
    <cfRule type="containsBlanks" dxfId="299" priority="224">
      <formula>LEN(TRIM(M90))=0</formula>
    </cfRule>
  </conditionalFormatting>
  <conditionalFormatting sqref="I106:S106">
    <cfRule type="containsBlanks" dxfId="298" priority="296">
      <formula>LEN(TRIM(I106))=0</formula>
    </cfRule>
  </conditionalFormatting>
  <conditionalFormatting sqref="R64">
    <cfRule type="containsBlanks" dxfId="297" priority="255">
      <formula>LEN(TRIM(R64))=0</formula>
    </cfRule>
  </conditionalFormatting>
  <conditionalFormatting sqref="I92:S93 I99:S99">
    <cfRule type="containsBlanks" dxfId="296" priority="293">
      <formula>LEN(TRIM(I92))=0</formula>
    </cfRule>
  </conditionalFormatting>
  <conditionalFormatting sqref="M70:M71">
    <cfRule type="containsBlanks" dxfId="295" priority="252">
      <formula>LEN(TRIM(M70))=0</formula>
    </cfRule>
  </conditionalFormatting>
  <conditionalFormatting sqref="R98">
    <cfRule type="containsBlanks" dxfId="294" priority="211">
      <formula>LEN(TRIM(R98))=0</formula>
    </cfRule>
  </conditionalFormatting>
  <conditionalFormatting sqref="M30">
    <cfRule type="containsBlanks" dxfId="293" priority="289">
      <formula>LEN(TRIM(M30))=0</formula>
    </cfRule>
  </conditionalFormatting>
  <conditionalFormatting sqref="P61">
    <cfRule type="containsBlanks" dxfId="292" priority="288">
      <formula>LEN(TRIM(P61))=0</formula>
    </cfRule>
  </conditionalFormatting>
  <conditionalFormatting sqref="I23:S23">
    <cfRule type="containsBlanks" dxfId="291" priority="287">
      <formula>LEN(TRIM(I23))=0</formula>
    </cfRule>
  </conditionalFormatting>
  <conditionalFormatting sqref="H10:S10">
    <cfRule type="cellIs" dxfId="290" priority="283" operator="notEqual">
      <formula>0</formula>
    </cfRule>
  </conditionalFormatting>
  <conditionalFormatting sqref="A8 H8 T8">
    <cfRule type="cellIs" dxfId="289" priority="282" operator="notEqual">
      <formula>0</formula>
    </cfRule>
  </conditionalFormatting>
  <conditionalFormatting sqref="H10:S10">
    <cfRule type="notContainsBlanks" dxfId="288" priority="281">
      <formula>LEN(TRIM(H10))&gt;0</formula>
    </cfRule>
  </conditionalFormatting>
  <conditionalFormatting sqref="I87:S87">
    <cfRule type="containsBlanks" dxfId="287" priority="280">
      <formula>LEN(TRIM(I87))=0</formula>
    </cfRule>
  </conditionalFormatting>
  <conditionalFormatting sqref="I83:J83">
    <cfRule type="containsBlanks" dxfId="286" priority="237">
      <formula>LEN(TRIM(I83))=0</formula>
    </cfRule>
  </conditionalFormatting>
  <conditionalFormatting sqref="I84:J84">
    <cfRule type="containsBlanks" dxfId="285" priority="234">
      <formula>LEN(TRIM(I84))=0</formula>
    </cfRule>
  </conditionalFormatting>
  <conditionalFormatting sqref="L31 P31:P34 L33">
    <cfRule type="containsBlanks" dxfId="284" priority="276">
      <formula>LEN(TRIM(L31))=0</formula>
    </cfRule>
  </conditionalFormatting>
  <conditionalFormatting sqref="I89:S89">
    <cfRule type="containsBlanks" dxfId="283" priority="231">
      <formula>LEN(TRIM(I89))=0</formula>
    </cfRule>
  </conditionalFormatting>
  <conditionalFormatting sqref="O36:O43">
    <cfRule type="containsBlanks" dxfId="282" priority="273">
      <formula>LEN(TRIM(O36))=0</formula>
    </cfRule>
  </conditionalFormatting>
  <conditionalFormatting sqref="M51:M53">
    <cfRule type="containsBlanks" dxfId="281" priority="264">
      <formula>LEN(TRIM(M51))=0</formula>
    </cfRule>
  </conditionalFormatting>
  <conditionalFormatting sqref="Q73:Q74 Q79:Q80">
    <cfRule type="containsBlanks" dxfId="280" priority="249">
      <formula>LEN(TRIM(Q73))=0</formula>
    </cfRule>
  </conditionalFormatting>
  <conditionalFormatting sqref="Q75:Q77">
    <cfRule type="containsBlanks" dxfId="279" priority="246">
      <formula>LEN(TRIM(Q75))=0</formula>
    </cfRule>
  </conditionalFormatting>
  <conditionalFormatting sqref="Q78">
    <cfRule type="containsBlanks" dxfId="278" priority="243">
      <formula>LEN(TRIM(Q78))=0</formula>
    </cfRule>
  </conditionalFormatting>
  <conditionalFormatting sqref="I85:J85">
    <cfRule type="containsBlanks" dxfId="277" priority="240">
      <formula>LEN(TRIM(I85))=0</formula>
    </cfRule>
  </conditionalFormatting>
  <conditionalFormatting sqref="R94">
    <cfRule type="containsBlanks" dxfId="276" priority="221">
      <formula>LEN(TRIM(R94))=0</formula>
    </cfRule>
  </conditionalFormatting>
  <conditionalFormatting sqref="I95:S95">
    <cfRule type="containsBlanks" dxfId="275" priority="218">
      <formula>LEN(TRIM(I95))=0</formula>
    </cfRule>
  </conditionalFormatting>
  <conditionalFormatting sqref="R96:R97">
    <cfRule type="containsBlanks" dxfId="274" priority="214">
      <formula>LEN(TRIM(R96))=0</formula>
    </cfRule>
  </conditionalFormatting>
  <conditionalFormatting sqref="R100">
    <cfRule type="containsBlanks" dxfId="273" priority="208">
      <formula>LEN(TRIM(R100))=0</formula>
    </cfRule>
  </conditionalFormatting>
  <conditionalFormatting sqref="R101">
    <cfRule type="containsBlanks" dxfId="272" priority="205">
      <formula>LEN(TRIM(R101))=0</formula>
    </cfRule>
  </conditionalFormatting>
  <conditionalFormatting sqref="S107">
    <cfRule type="containsBlanks" dxfId="271" priority="202">
      <formula>LEN(TRIM(S107))=0</formula>
    </cfRule>
  </conditionalFormatting>
  <conditionalFormatting sqref="M113:Q114">
    <cfRule type="containsBlanks" dxfId="270" priority="199">
      <formula>LEN(TRIM(M113))=0</formula>
    </cfRule>
  </conditionalFormatting>
  <conditionalFormatting sqref="M115:Q118">
    <cfRule type="containsBlanks" dxfId="269" priority="196">
      <formula>LEN(TRIM(M115))=0</formula>
    </cfRule>
  </conditionalFormatting>
  <conditionalFormatting sqref="M118:Q118">
    <cfRule type="containsBlanks" dxfId="268" priority="193">
      <formula>LEN(TRIM(M118))=0</formula>
    </cfRule>
  </conditionalFormatting>
  <conditionalFormatting sqref="T10:AE10">
    <cfRule type="cellIs" dxfId="267" priority="181" operator="notEqual">
      <formula>0</formula>
    </cfRule>
  </conditionalFormatting>
  <conditionalFormatting sqref="T10:AE10">
    <cfRule type="notContainsBlanks" dxfId="266" priority="180">
      <formula>LEN(TRIM(T10))&gt;0</formula>
    </cfRule>
  </conditionalFormatting>
  <conditionalFormatting sqref="AF10:AQ10">
    <cfRule type="cellIs" dxfId="265" priority="141" operator="notEqual">
      <formula>0</formula>
    </cfRule>
  </conditionalFormatting>
  <conditionalFormatting sqref="AF10:AQ10">
    <cfRule type="notContainsBlanks" dxfId="264" priority="140">
      <formula>LEN(TRIM(AF10))&gt;0</formula>
    </cfRule>
  </conditionalFormatting>
  <conditionalFormatting sqref="P24:P29">
    <cfRule type="containsBlanks" dxfId="263" priority="105">
      <formula>LEN(TRIM(P24))=0</formula>
    </cfRule>
  </conditionalFormatting>
  <conditionalFormatting sqref="N88">
    <cfRule type="containsBlanks" dxfId="262" priority="97">
      <formula>LEN(TRIM(N88))=0</formula>
    </cfRule>
  </conditionalFormatting>
  <conditionalFormatting sqref="R113:R114">
    <cfRule type="containsBlanks" dxfId="261" priority="96">
      <formula>LEN(TRIM(R113))=0</formula>
    </cfRule>
  </conditionalFormatting>
  <conditionalFormatting sqref="R115:R118">
    <cfRule type="containsBlanks" dxfId="260" priority="95">
      <formula>LEN(TRIM(R115))=0</formula>
    </cfRule>
  </conditionalFormatting>
  <conditionalFormatting sqref="R118">
    <cfRule type="containsBlanks" dxfId="259" priority="94">
      <formula>LEN(TRIM(R118))=0</formula>
    </cfRule>
  </conditionalFormatting>
  <conditionalFormatting sqref="M36:M43">
    <cfRule type="containsBlanks" dxfId="258" priority="93">
      <formula>LEN(TRIM(M36))=0</formula>
    </cfRule>
  </conditionalFormatting>
  <conditionalFormatting sqref="P19:P22">
    <cfRule type="containsBlanks" dxfId="257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256" priority="91">
      <formula>LEN(TRIM(T15))=0</formula>
    </cfRule>
  </conditionalFormatting>
  <conditionalFormatting sqref="U68:AE68 U61:AA61 AC61:AE61 Y69">
    <cfRule type="containsBlanks" dxfId="255" priority="90">
      <formula>LEN(TRIM(U61))=0</formula>
    </cfRule>
  </conditionalFormatting>
  <conditionalFormatting sqref="U82:AE82">
    <cfRule type="containsBlanks" dxfId="254" priority="89">
      <formula>LEN(TRIM(U82))=0</formula>
    </cfRule>
  </conditionalFormatting>
  <conditionalFormatting sqref="U44:AE44">
    <cfRule type="containsBlanks" dxfId="253" priority="79">
      <formula>LEN(TRIM(U44))=0</formula>
    </cfRule>
  </conditionalFormatting>
  <conditionalFormatting sqref="U72:AE72">
    <cfRule type="containsBlanks" dxfId="252" priority="88">
      <formula>LEN(TRIM(U72))=0</formula>
    </cfRule>
  </conditionalFormatting>
  <conditionalFormatting sqref="AA45:AA46">
    <cfRule type="containsBlanks" dxfId="251" priority="78">
      <formula>LEN(TRIM(AA45))=0</formula>
    </cfRule>
  </conditionalFormatting>
  <conditionalFormatting sqref="Y90">
    <cfRule type="containsBlanks" dxfId="250" priority="67">
      <formula>LEN(TRIM(Y90))=0</formula>
    </cfRule>
  </conditionalFormatting>
  <conditionalFormatting sqref="U106:AE106">
    <cfRule type="containsBlanks" dxfId="249" priority="87">
      <formula>LEN(TRIM(U106))=0</formula>
    </cfRule>
  </conditionalFormatting>
  <conditionalFormatting sqref="AD64">
    <cfRule type="containsBlanks" dxfId="248" priority="76">
      <formula>LEN(TRIM(AD64))=0</formula>
    </cfRule>
  </conditionalFormatting>
  <conditionalFormatting sqref="U92:AE93 U99:AE99">
    <cfRule type="containsBlanks" dxfId="247" priority="86">
      <formula>LEN(TRIM(U92))=0</formula>
    </cfRule>
  </conditionalFormatting>
  <conditionalFormatting sqref="Y70:Y71">
    <cfRule type="containsBlanks" dxfId="246" priority="75">
      <formula>LEN(TRIM(Y70))=0</formula>
    </cfRule>
  </conditionalFormatting>
  <conditionalFormatting sqref="AD98">
    <cfRule type="containsBlanks" dxfId="245" priority="63">
      <formula>LEN(TRIM(AD98))=0</formula>
    </cfRule>
  </conditionalFormatting>
  <conditionalFormatting sqref="Y30">
    <cfRule type="containsBlanks" dxfId="244" priority="85">
      <formula>LEN(TRIM(Y30))=0</formula>
    </cfRule>
  </conditionalFormatting>
  <conditionalFormatting sqref="AB61">
    <cfRule type="containsBlanks" dxfId="243" priority="84">
      <formula>LEN(TRIM(AB61))=0</formula>
    </cfRule>
  </conditionalFormatting>
  <conditionalFormatting sqref="U23:AE23">
    <cfRule type="containsBlanks" dxfId="242" priority="83">
      <formula>LEN(TRIM(U23))=0</formula>
    </cfRule>
  </conditionalFormatting>
  <conditionalFormatting sqref="U87:AE87">
    <cfRule type="containsBlanks" dxfId="241" priority="82">
      <formula>LEN(TRIM(U87))=0</formula>
    </cfRule>
  </conditionalFormatting>
  <conditionalFormatting sqref="U83:V83">
    <cfRule type="containsBlanks" dxfId="240" priority="70">
      <formula>LEN(TRIM(U83))=0</formula>
    </cfRule>
  </conditionalFormatting>
  <conditionalFormatting sqref="U84:V84">
    <cfRule type="containsBlanks" dxfId="239" priority="69">
      <formula>LEN(TRIM(U84))=0</formula>
    </cfRule>
  </conditionalFormatting>
  <conditionalFormatting sqref="X31 AB31:AB34 X33">
    <cfRule type="containsBlanks" dxfId="238" priority="81">
      <formula>LEN(TRIM(X31))=0</formula>
    </cfRule>
  </conditionalFormatting>
  <conditionalFormatting sqref="U89:AE89">
    <cfRule type="containsBlanks" dxfId="237" priority="68">
      <formula>LEN(TRIM(U89))=0</formula>
    </cfRule>
  </conditionalFormatting>
  <conditionalFormatting sqref="AA36:AA43">
    <cfRule type="containsBlanks" dxfId="236" priority="80">
      <formula>LEN(TRIM(AA36))=0</formula>
    </cfRule>
  </conditionalFormatting>
  <conditionalFormatting sqref="Y51:Y53">
    <cfRule type="containsBlanks" dxfId="235" priority="77">
      <formula>LEN(TRIM(Y51))=0</formula>
    </cfRule>
  </conditionalFormatting>
  <conditionalFormatting sqref="AC73:AC74 AC79:AC80">
    <cfRule type="containsBlanks" dxfId="234" priority="74">
      <formula>LEN(TRIM(AC73))=0</formula>
    </cfRule>
  </conditionalFormatting>
  <conditionalFormatting sqref="AC75:AC77">
    <cfRule type="containsBlanks" dxfId="233" priority="73">
      <formula>LEN(TRIM(AC75))=0</formula>
    </cfRule>
  </conditionalFormatting>
  <conditionalFormatting sqref="AC78">
    <cfRule type="containsBlanks" dxfId="232" priority="72">
      <formula>LEN(TRIM(AC78))=0</formula>
    </cfRule>
  </conditionalFormatting>
  <conditionalFormatting sqref="U85:V85">
    <cfRule type="containsBlanks" dxfId="231" priority="71">
      <formula>LEN(TRIM(U85))=0</formula>
    </cfRule>
  </conditionalFormatting>
  <conditionalFormatting sqref="AD94">
    <cfRule type="containsBlanks" dxfId="230" priority="66">
      <formula>LEN(TRIM(AD94))=0</formula>
    </cfRule>
  </conditionalFormatting>
  <conditionalFormatting sqref="U95:AE95">
    <cfRule type="containsBlanks" dxfId="229" priority="65">
      <formula>LEN(TRIM(U95))=0</formula>
    </cfRule>
  </conditionalFormatting>
  <conditionalFormatting sqref="AD96:AD97">
    <cfRule type="containsBlanks" dxfId="228" priority="64">
      <formula>LEN(TRIM(AD96))=0</formula>
    </cfRule>
  </conditionalFormatting>
  <conditionalFormatting sqref="AD100">
    <cfRule type="containsBlanks" dxfId="227" priority="62">
      <formula>LEN(TRIM(AD100))=0</formula>
    </cfRule>
  </conditionalFormatting>
  <conditionalFormatting sqref="AD101">
    <cfRule type="containsBlanks" dxfId="226" priority="61">
      <formula>LEN(TRIM(AD101))=0</formula>
    </cfRule>
  </conditionalFormatting>
  <conditionalFormatting sqref="AE107">
    <cfRule type="containsBlanks" dxfId="225" priority="60">
      <formula>LEN(TRIM(AE107))=0</formula>
    </cfRule>
  </conditionalFormatting>
  <conditionalFormatting sqref="Y113:AC114">
    <cfRule type="containsBlanks" dxfId="224" priority="59">
      <formula>LEN(TRIM(Y113))=0</formula>
    </cfRule>
  </conditionalFormatting>
  <conditionalFormatting sqref="Y115:AC118">
    <cfRule type="containsBlanks" dxfId="223" priority="58">
      <formula>LEN(TRIM(Y115))=0</formula>
    </cfRule>
  </conditionalFormatting>
  <conditionalFormatting sqref="Y118:AC118">
    <cfRule type="containsBlanks" dxfId="222" priority="57">
      <formula>LEN(TRIM(Y118))=0</formula>
    </cfRule>
  </conditionalFormatting>
  <conditionalFormatting sqref="AB24:AB29">
    <cfRule type="containsBlanks" dxfId="221" priority="56">
      <formula>LEN(TRIM(AB24))=0</formula>
    </cfRule>
  </conditionalFormatting>
  <conditionalFormatting sqref="Z88">
    <cfRule type="containsBlanks" dxfId="220" priority="55">
      <formula>LEN(TRIM(Z88))=0</formula>
    </cfRule>
  </conditionalFormatting>
  <conditionalFormatting sqref="AD113:AD114">
    <cfRule type="containsBlanks" dxfId="219" priority="54">
      <formula>LEN(TRIM(AD113))=0</formula>
    </cfRule>
  </conditionalFormatting>
  <conditionalFormatting sqref="AD115:AD118">
    <cfRule type="containsBlanks" dxfId="218" priority="53">
      <formula>LEN(TRIM(AD115))=0</formula>
    </cfRule>
  </conditionalFormatting>
  <conditionalFormatting sqref="AD118">
    <cfRule type="containsBlanks" dxfId="217" priority="52">
      <formula>LEN(TRIM(AD118))=0</formula>
    </cfRule>
  </conditionalFormatting>
  <conditionalFormatting sqref="Y36:Y43">
    <cfRule type="containsBlanks" dxfId="216" priority="51">
      <formula>LEN(TRIM(Y36))=0</formula>
    </cfRule>
  </conditionalFormatting>
  <conditionalFormatting sqref="AB19:AB22">
    <cfRule type="containsBlanks" dxfId="215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14" priority="49">
      <formula>LEN(TRIM(AF15))=0</formula>
    </cfRule>
  </conditionalFormatting>
  <conditionalFormatting sqref="AG68:AQ68 AG61:AM61 AO61:AQ61 AK69">
    <cfRule type="containsBlanks" dxfId="213" priority="48">
      <formula>LEN(TRIM(AG61))=0</formula>
    </cfRule>
  </conditionalFormatting>
  <conditionalFormatting sqref="AG82:AQ82">
    <cfRule type="containsBlanks" dxfId="212" priority="47">
      <formula>LEN(TRIM(AG82))=0</formula>
    </cfRule>
  </conditionalFormatting>
  <conditionalFormatting sqref="AG44:AQ44">
    <cfRule type="containsBlanks" dxfId="211" priority="37">
      <formula>LEN(TRIM(AG44))=0</formula>
    </cfRule>
  </conditionalFormatting>
  <conditionalFormatting sqref="AG72:AQ72">
    <cfRule type="containsBlanks" dxfId="210" priority="46">
      <formula>LEN(TRIM(AG72))=0</formula>
    </cfRule>
  </conditionalFormatting>
  <conditionalFormatting sqref="AM45:AM46">
    <cfRule type="containsBlanks" dxfId="209" priority="36">
      <formula>LEN(TRIM(AM45))=0</formula>
    </cfRule>
  </conditionalFormatting>
  <conditionalFormatting sqref="AK90">
    <cfRule type="containsBlanks" dxfId="208" priority="25">
      <formula>LEN(TRIM(AK90))=0</formula>
    </cfRule>
  </conditionalFormatting>
  <conditionalFormatting sqref="AG106:AQ106">
    <cfRule type="containsBlanks" dxfId="207" priority="45">
      <formula>LEN(TRIM(AG106))=0</formula>
    </cfRule>
  </conditionalFormatting>
  <conditionalFormatting sqref="AP64">
    <cfRule type="containsBlanks" dxfId="206" priority="34">
      <formula>LEN(TRIM(AP64))=0</formula>
    </cfRule>
  </conditionalFormatting>
  <conditionalFormatting sqref="AG92:AQ93 AG99:AQ99">
    <cfRule type="containsBlanks" dxfId="205" priority="44">
      <formula>LEN(TRIM(AG92))=0</formula>
    </cfRule>
  </conditionalFormatting>
  <conditionalFormatting sqref="AK70:AK71">
    <cfRule type="containsBlanks" dxfId="204" priority="33">
      <formula>LEN(TRIM(AK70))=0</formula>
    </cfRule>
  </conditionalFormatting>
  <conditionalFormatting sqref="AP98">
    <cfRule type="containsBlanks" dxfId="203" priority="21">
      <formula>LEN(TRIM(AP98))=0</formula>
    </cfRule>
  </conditionalFormatting>
  <conditionalFormatting sqref="AK30">
    <cfRule type="containsBlanks" dxfId="202" priority="43">
      <formula>LEN(TRIM(AK30))=0</formula>
    </cfRule>
  </conditionalFormatting>
  <conditionalFormatting sqref="AN61">
    <cfRule type="containsBlanks" dxfId="201" priority="42">
      <formula>LEN(TRIM(AN61))=0</formula>
    </cfRule>
  </conditionalFormatting>
  <conditionalFormatting sqref="AG23:AQ23">
    <cfRule type="containsBlanks" dxfId="200" priority="41">
      <formula>LEN(TRIM(AG23))=0</formula>
    </cfRule>
  </conditionalFormatting>
  <conditionalFormatting sqref="AG87:AQ87">
    <cfRule type="containsBlanks" dxfId="199" priority="40">
      <formula>LEN(TRIM(AG87))=0</formula>
    </cfRule>
  </conditionalFormatting>
  <conditionalFormatting sqref="AG83:AH83">
    <cfRule type="containsBlanks" dxfId="198" priority="28">
      <formula>LEN(TRIM(AG83))=0</formula>
    </cfRule>
  </conditionalFormatting>
  <conditionalFormatting sqref="AG84:AH84">
    <cfRule type="containsBlanks" dxfId="197" priority="27">
      <formula>LEN(TRIM(AG84))=0</formula>
    </cfRule>
  </conditionalFormatting>
  <conditionalFormatting sqref="AJ31 AN31:AN34 AJ33">
    <cfRule type="containsBlanks" dxfId="196" priority="39">
      <formula>LEN(TRIM(AJ31))=0</formula>
    </cfRule>
  </conditionalFormatting>
  <conditionalFormatting sqref="AG89:AQ89">
    <cfRule type="containsBlanks" dxfId="195" priority="26">
      <formula>LEN(TRIM(AG89))=0</formula>
    </cfRule>
  </conditionalFormatting>
  <conditionalFormatting sqref="AM36:AM43">
    <cfRule type="containsBlanks" dxfId="194" priority="38">
      <formula>LEN(TRIM(AM36))=0</formula>
    </cfRule>
  </conditionalFormatting>
  <conditionalFormatting sqref="AK51:AK53">
    <cfRule type="containsBlanks" dxfId="193" priority="35">
      <formula>LEN(TRIM(AK51))=0</formula>
    </cfRule>
  </conditionalFormatting>
  <conditionalFormatting sqref="AO73:AO74 AO79:AO80">
    <cfRule type="containsBlanks" dxfId="192" priority="32">
      <formula>LEN(TRIM(AO73))=0</formula>
    </cfRule>
  </conditionalFormatting>
  <conditionalFormatting sqref="AO75:AO77">
    <cfRule type="containsBlanks" dxfId="191" priority="31">
      <formula>LEN(TRIM(AO75))=0</formula>
    </cfRule>
  </conditionalFormatting>
  <conditionalFormatting sqref="AO78">
    <cfRule type="containsBlanks" dxfId="190" priority="30">
      <formula>LEN(TRIM(AO78))=0</formula>
    </cfRule>
  </conditionalFormatting>
  <conditionalFormatting sqref="AG85:AH85">
    <cfRule type="containsBlanks" dxfId="189" priority="29">
      <formula>LEN(TRIM(AG85))=0</formula>
    </cfRule>
  </conditionalFormatting>
  <conditionalFormatting sqref="AP94">
    <cfRule type="containsBlanks" dxfId="188" priority="24">
      <formula>LEN(TRIM(AP94))=0</formula>
    </cfRule>
  </conditionalFormatting>
  <conditionalFormatting sqref="AG95:AQ95">
    <cfRule type="containsBlanks" dxfId="187" priority="23">
      <formula>LEN(TRIM(AG95))=0</formula>
    </cfRule>
  </conditionalFormatting>
  <conditionalFormatting sqref="AP96:AP97">
    <cfRule type="containsBlanks" dxfId="186" priority="22">
      <formula>LEN(TRIM(AP96))=0</formula>
    </cfRule>
  </conditionalFormatting>
  <conditionalFormatting sqref="AP100">
    <cfRule type="containsBlanks" dxfId="185" priority="20">
      <formula>LEN(TRIM(AP100))=0</formula>
    </cfRule>
  </conditionalFormatting>
  <conditionalFormatting sqref="AP101">
    <cfRule type="containsBlanks" dxfId="184" priority="19">
      <formula>LEN(TRIM(AP101))=0</formula>
    </cfRule>
  </conditionalFormatting>
  <conditionalFormatting sqref="AQ107">
    <cfRule type="containsBlanks" dxfId="183" priority="18">
      <formula>LEN(TRIM(AQ107))=0</formula>
    </cfRule>
  </conditionalFormatting>
  <conditionalFormatting sqref="AK113:AO114">
    <cfRule type="containsBlanks" dxfId="182" priority="17">
      <formula>LEN(TRIM(AK113))=0</formula>
    </cfRule>
  </conditionalFormatting>
  <conditionalFormatting sqref="AK115:AO118">
    <cfRule type="containsBlanks" dxfId="181" priority="16">
      <formula>LEN(TRIM(AK115))=0</formula>
    </cfRule>
  </conditionalFormatting>
  <conditionalFormatting sqref="AK118:AO118">
    <cfRule type="containsBlanks" dxfId="180" priority="15">
      <formula>LEN(TRIM(AK118))=0</formula>
    </cfRule>
  </conditionalFormatting>
  <conditionalFormatting sqref="AN24:AN29">
    <cfRule type="containsBlanks" dxfId="179" priority="14">
      <formula>LEN(TRIM(AN24))=0</formula>
    </cfRule>
  </conditionalFormatting>
  <conditionalFormatting sqref="AL88">
    <cfRule type="containsBlanks" dxfId="178" priority="13">
      <formula>LEN(TRIM(AL88))=0</formula>
    </cfRule>
  </conditionalFormatting>
  <conditionalFormatting sqref="AP113:AP114">
    <cfRule type="containsBlanks" dxfId="177" priority="12">
      <formula>LEN(TRIM(AP113))=0</formula>
    </cfRule>
  </conditionalFormatting>
  <conditionalFormatting sqref="AP115:AP118">
    <cfRule type="containsBlanks" dxfId="176" priority="11">
      <formula>LEN(TRIM(AP115))=0</formula>
    </cfRule>
  </conditionalFormatting>
  <conditionalFormatting sqref="AP118">
    <cfRule type="containsBlanks" dxfId="175" priority="10">
      <formula>LEN(TRIM(AP118))=0</formula>
    </cfRule>
  </conditionalFormatting>
  <conditionalFormatting sqref="AK36:AK43">
    <cfRule type="containsBlanks" dxfId="174" priority="9">
      <formula>LEN(TRIM(AK36))=0</formula>
    </cfRule>
  </conditionalFormatting>
  <conditionalFormatting sqref="AN19:AN22">
    <cfRule type="containsBlanks" dxfId="173" priority="8">
      <formula>LEN(TRIM(AN19))=0</formula>
    </cfRule>
  </conditionalFormatting>
  <conditionalFormatting sqref="K36:K37">
    <cfRule type="containsBlanks" dxfId="172" priority="7">
      <formula>LEN(TRIM(K36))=0</formula>
    </cfRule>
  </conditionalFormatting>
  <conditionalFormatting sqref="W36:W37">
    <cfRule type="containsBlanks" dxfId="171" priority="6">
      <formula>LEN(TRIM(W36))=0</formula>
    </cfRule>
  </conditionalFormatting>
  <conditionalFormatting sqref="AI36:AI37">
    <cfRule type="containsBlanks" dxfId="170" priority="5">
      <formula>LEN(TRIM(AI36))=0</formula>
    </cfRule>
  </conditionalFormatting>
  <conditionalFormatting sqref="O47:O48">
    <cfRule type="containsBlanks" dxfId="169" priority="4">
      <formula>LEN(TRIM(O47))=0</formula>
    </cfRule>
  </conditionalFormatting>
  <conditionalFormatting sqref="AA47:AA48">
    <cfRule type="containsBlanks" dxfId="168" priority="3">
      <formula>LEN(TRIM(AA47))=0</formula>
    </cfRule>
  </conditionalFormatting>
  <conditionalFormatting sqref="AM47:AM48">
    <cfRule type="containsBlanks" dxfId="167" priority="2">
      <formula>LEN(TRIM(AM47))=0</formula>
    </cfRule>
  </conditionalFormatting>
  <conditionalFormatting sqref="W47:W48">
    <cfRule type="containsBlanks" dxfId="166" priority="1">
      <formula>LEN(TRIM(W47))=0</formula>
    </cfRule>
  </conditionalFormatting>
  <dataValidations xWindow="1615" yWindow="940"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tabColor rgb="FF002060"/>
  </sheetPr>
  <dimension ref="A1:EF270"/>
  <sheetViews>
    <sheetView showGridLines="0" zoomScaleNormal="100" workbookViewId="0">
      <pane xSplit="7" ySplit="14" topLeftCell="AF184" activePane="bottomRight" state="frozen"/>
      <selection activeCell="A31" sqref="A31"/>
      <selection pane="topRight" activeCell="A31" sqref="A31"/>
      <selection pane="bottomLeft" activeCell="A31" sqref="A31"/>
      <selection pane="bottomRight" activeCell="AO190" sqref="AO190:AQ190"/>
    </sheetView>
  </sheetViews>
  <sheetFormatPr defaultColWidth="9.140625" defaultRowHeight="0" customHeight="1" zeroHeight="1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5.140625" style="12" customWidth="1"/>
    <col min="9" max="12" width="14.42578125" style="59" customWidth="1"/>
    <col min="13" max="13" width="13.7109375" style="59" customWidth="1"/>
    <col min="14" max="14" width="14.42578125" style="59" customWidth="1"/>
    <col min="15" max="15" width="12" style="59" customWidth="1"/>
    <col min="16" max="16" width="10.7109375" style="214" bestFit="1" customWidth="1"/>
    <col min="17" max="17" width="10.42578125" style="214" customWidth="1"/>
    <col min="18" max="19" width="14.42578125" style="214" customWidth="1"/>
    <col min="20" max="20" width="16.5703125" style="72" customWidth="1"/>
    <col min="21" max="24" width="14.42578125" style="59" customWidth="1"/>
    <col min="25" max="25" width="11.5703125" style="59" customWidth="1"/>
    <col min="26" max="26" width="14.42578125" style="59" customWidth="1"/>
    <col min="27" max="27" width="11.42578125" style="59" customWidth="1"/>
    <col min="28" max="28" width="12.140625" style="59" customWidth="1"/>
    <col min="29" max="29" width="10.140625" style="59" customWidth="1"/>
    <col min="30" max="31" width="14.42578125" style="59" customWidth="1"/>
    <col min="32" max="32" width="16.5703125" style="89" customWidth="1"/>
    <col min="33" max="36" width="14.42578125" style="59" customWidth="1"/>
    <col min="37" max="37" width="11.5703125" style="59" customWidth="1"/>
    <col min="38" max="38" width="14.42578125" style="59" customWidth="1"/>
    <col min="39" max="39" width="11.42578125" style="59" customWidth="1"/>
    <col min="40" max="40" width="12.42578125" style="59" customWidth="1"/>
    <col min="41" max="41" width="10.140625" style="59" customWidth="1"/>
    <col min="42" max="43" width="14.42578125" style="59" customWidth="1"/>
    <col min="44" max="44" width="14.28515625" style="185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>
      <c r="A2" s="508" t="s">
        <v>37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</row>
    <row r="3" spans="1:136" ht="10.15" customHeight="1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8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</row>
    <row r="4" spans="1:136" ht="18">
      <c r="A4" s="508" t="s">
        <v>39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</row>
    <row r="5" spans="1:136" ht="10.9" customHeight="1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>
      <c r="A6" s="223"/>
      <c r="B6" s="223"/>
      <c r="C6" s="223"/>
      <c r="D6" s="224"/>
      <c r="E6" s="224"/>
      <c r="F6" s="224"/>
      <c r="G6" s="224"/>
      <c r="H6" s="2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5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>
      <c r="A7" s="236"/>
      <c r="B7" s="236"/>
      <c r="C7" s="236"/>
      <c r="D7" s="237"/>
      <c r="E7" s="237"/>
      <c r="F7" s="237"/>
      <c r="G7" s="237"/>
      <c r="H7" s="238"/>
      <c r="I7" s="594" t="s">
        <v>107</v>
      </c>
      <c r="J7" s="595" t="s">
        <v>107</v>
      </c>
      <c r="K7" s="596"/>
      <c r="L7" s="594" t="s">
        <v>108</v>
      </c>
      <c r="M7" s="595"/>
      <c r="N7" s="595"/>
      <c r="O7" s="595"/>
      <c r="P7" s="595"/>
      <c r="Q7" s="595"/>
      <c r="R7" s="595"/>
      <c r="S7" s="596"/>
      <c r="T7" s="251"/>
      <c r="U7" s="594" t="s">
        <v>107</v>
      </c>
      <c r="V7" s="595" t="s">
        <v>107</v>
      </c>
      <c r="W7" s="596"/>
      <c r="X7" s="594" t="s">
        <v>108</v>
      </c>
      <c r="Y7" s="595"/>
      <c r="Z7" s="595"/>
      <c r="AA7" s="595"/>
      <c r="AB7" s="595"/>
      <c r="AC7" s="595"/>
      <c r="AD7" s="595"/>
      <c r="AE7" s="596"/>
      <c r="AF7" s="251"/>
      <c r="AG7" s="558" t="s">
        <v>107</v>
      </c>
      <c r="AH7" s="559" t="s">
        <v>107</v>
      </c>
      <c r="AI7" s="560"/>
      <c r="AJ7" s="558" t="s">
        <v>108</v>
      </c>
      <c r="AK7" s="559"/>
      <c r="AL7" s="559"/>
      <c r="AM7" s="559"/>
      <c r="AN7" s="559"/>
      <c r="AO7" s="559"/>
      <c r="AP7" s="559"/>
      <c r="AQ7" s="560"/>
      <c r="AR7" s="185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>
      <c r="A8" s="612" t="s">
        <v>47</v>
      </c>
      <c r="B8" s="613"/>
      <c r="C8" s="613"/>
      <c r="D8" s="613" t="s">
        <v>40</v>
      </c>
      <c r="E8" s="613"/>
      <c r="F8" s="613"/>
      <c r="G8" s="616"/>
      <c r="H8" s="618" t="str">
        <f>'1. Sažetak'!G20</f>
        <v>PLAN 
2018.</v>
      </c>
      <c r="I8" s="295" t="s">
        <v>150</v>
      </c>
      <c r="J8" s="117" t="s">
        <v>94</v>
      </c>
      <c r="K8" s="293" t="s">
        <v>152</v>
      </c>
      <c r="L8" s="296" t="s">
        <v>95</v>
      </c>
      <c r="M8" s="112" t="s">
        <v>79</v>
      </c>
      <c r="N8" s="112" t="s">
        <v>41</v>
      </c>
      <c r="O8" s="112" t="s">
        <v>154</v>
      </c>
      <c r="P8" s="112" t="s">
        <v>151</v>
      </c>
      <c r="Q8" s="112" t="s">
        <v>42</v>
      </c>
      <c r="R8" s="112" t="s">
        <v>43</v>
      </c>
      <c r="S8" s="113" t="s">
        <v>44</v>
      </c>
      <c r="T8" s="545" t="str">
        <f>'1. Sažetak'!H20</f>
        <v>POVEĆANJE / SMANJENJE</v>
      </c>
      <c r="U8" s="295" t="s">
        <v>150</v>
      </c>
      <c r="V8" s="117" t="s">
        <v>94</v>
      </c>
      <c r="W8" s="293" t="s">
        <v>152</v>
      </c>
      <c r="X8" s="296" t="s">
        <v>95</v>
      </c>
      <c r="Y8" s="112" t="s">
        <v>79</v>
      </c>
      <c r="Z8" s="112" t="s">
        <v>41</v>
      </c>
      <c r="AA8" s="112" t="s">
        <v>154</v>
      </c>
      <c r="AB8" s="112" t="s">
        <v>151</v>
      </c>
      <c r="AC8" s="112" t="s">
        <v>42</v>
      </c>
      <c r="AD8" s="112" t="s">
        <v>43</v>
      </c>
      <c r="AE8" s="113" t="s">
        <v>44</v>
      </c>
      <c r="AF8" s="556" t="str">
        <f>'1. Sažetak'!I20</f>
        <v>I. IZMJENA I DOPUNA 
PLANA 2018.</v>
      </c>
      <c r="AG8" s="335" t="s">
        <v>150</v>
      </c>
      <c r="AH8" s="336" t="s">
        <v>94</v>
      </c>
      <c r="AI8" s="337" t="s">
        <v>152</v>
      </c>
      <c r="AJ8" s="338" t="s">
        <v>95</v>
      </c>
      <c r="AK8" s="339" t="s">
        <v>79</v>
      </c>
      <c r="AL8" s="339" t="s">
        <v>41</v>
      </c>
      <c r="AM8" s="339" t="s">
        <v>154</v>
      </c>
      <c r="AN8" s="339" t="s">
        <v>151</v>
      </c>
      <c r="AO8" s="339" t="s">
        <v>42</v>
      </c>
      <c r="AP8" s="339" t="s">
        <v>43</v>
      </c>
      <c r="AQ8" s="340" t="s">
        <v>44</v>
      </c>
      <c r="AR8" s="185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</row>
    <row r="9" spans="1:136" s="2" customFormat="1" ht="16.5" customHeight="1" thickBot="1">
      <c r="A9" s="614"/>
      <c r="B9" s="615"/>
      <c r="C9" s="615"/>
      <c r="D9" s="615"/>
      <c r="E9" s="615"/>
      <c r="F9" s="615"/>
      <c r="G9" s="617"/>
      <c r="H9" s="619"/>
      <c r="I9" s="114" t="s">
        <v>100</v>
      </c>
      <c r="J9" s="118" t="s">
        <v>99</v>
      </c>
      <c r="K9" s="116" t="s">
        <v>102</v>
      </c>
      <c r="L9" s="297" t="s">
        <v>101</v>
      </c>
      <c r="M9" s="115" t="s">
        <v>109</v>
      </c>
      <c r="N9" s="115" t="s">
        <v>103</v>
      </c>
      <c r="O9" s="115" t="s">
        <v>102</v>
      </c>
      <c r="P9" s="115" t="s">
        <v>101</v>
      </c>
      <c r="Q9" s="115" t="s">
        <v>104</v>
      </c>
      <c r="R9" s="115" t="s">
        <v>106</v>
      </c>
      <c r="S9" s="116" t="s">
        <v>105</v>
      </c>
      <c r="T9" s="546"/>
      <c r="U9" s="114" t="s">
        <v>100</v>
      </c>
      <c r="V9" s="118" t="s">
        <v>99</v>
      </c>
      <c r="W9" s="116" t="s">
        <v>102</v>
      </c>
      <c r="X9" s="297" t="s">
        <v>101</v>
      </c>
      <c r="Y9" s="115" t="s">
        <v>109</v>
      </c>
      <c r="Z9" s="115" t="s">
        <v>103</v>
      </c>
      <c r="AA9" s="115" t="s">
        <v>102</v>
      </c>
      <c r="AB9" s="115" t="s">
        <v>101</v>
      </c>
      <c r="AC9" s="115" t="s">
        <v>104</v>
      </c>
      <c r="AD9" s="115" t="s">
        <v>106</v>
      </c>
      <c r="AE9" s="116" t="s">
        <v>105</v>
      </c>
      <c r="AF9" s="557"/>
      <c r="AG9" s="341" t="s">
        <v>100</v>
      </c>
      <c r="AH9" s="342" t="s">
        <v>99</v>
      </c>
      <c r="AI9" s="343" t="s">
        <v>102</v>
      </c>
      <c r="AJ9" s="344" t="s">
        <v>101</v>
      </c>
      <c r="AK9" s="345" t="s">
        <v>109</v>
      </c>
      <c r="AL9" s="345" t="s">
        <v>103</v>
      </c>
      <c r="AM9" s="345" t="s">
        <v>102</v>
      </c>
      <c r="AN9" s="345" t="s">
        <v>101</v>
      </c>
      <c r="AO9" s="345" t="s">
        <v>104</v>
      </c>
      <c r="AP9" s="345" t="s">
        <v>106</v>
      </c>
      <c r="AQ9" s="343" t="s">
        <v>105</v>
      </c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</row>
    <row r="10" spans="1:136" s="39" customFormat="1" ht="10.5" customHeight="1" thickTop="1" thickBot="1">
      <c r="A10" s="605">
        <v>1</v>
      </c>
      <c r="B10" s="606"/>
      <c r="C10" s="606"/>
      <c r="D10" s="606"/>
      <c r="E10" s="606"/>
      <c r="F10" s="606"/>
      <c r="G10" s="606"/>
      <c r="H10" s="100" t="s">
        <v>155</v>
      </c>
      <c r="I10" s="101">
        <v>3</v>
      </c>
      <c r="J10" s="282">
        <v>4</v>
      </c>
      <c r="K10" s="103">
        <v>5</v>
      </c>
      <c r="L10" s="298">
        <v>6</v>
      </c>
      <c r="M10" s="119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2" t="s">
        <v>155</v>
      </c>
      <c r="U10" s="101">
        <v>3</v>
      </c>
      <c r="V10" s="283">
        <v>4</v>
      </c>
      <c r="W10" s="103">
        <v>5</v>
      </c>
      <c r="X10" s="298">
        <v>6</v>
      </c>
      <c r="Y10" s="119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8" t="s">
        <v>155</v>
      </c>
      <c r="AG10" s="346">
        <v>3</v>
      </c>
      <c r="AH10" s="437">
        <v>4</v>
      </c>
      <c r="AI10" s="348">
        <v>5</v>
      </c>
      <c r="AJ10" s="258">
        <v>6</v>
      </c>
      <c r="AK10" s="349">
        <v>7</v>
      </c>
      <c r="AL10" s="350">
        <v>8</v>
      </c>
      <c r="AM10" s="350">
        <v>9</v>
      </c>
      <c r="AN10" s="350">
        <v>10</v>
      </c>
      <c r="AO10" s="350">
        <v>11</v>
      </c>
      <c r="AP10" s="350">
        <v>12</v>
      </c>
      <c r="AQ10" s="348">
        <v>13</v>
      </c>
      <c r="AR10" s="185"/>
      <c r="AS10" s="186"/>
      <c r="AT10" s="186"/>
      <c r="AU10" s="186"/>
      <c r="AV10" s="186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</row>
    <row r="11" spans="1:136" s="64" customFormat="1" ht="10.15" customHeight="1" thickTop="1">
      <c r="A11" s="625"/>
      <c r="B11" s="626"/>
      <c r="C11" s="626"/>
      <c r="D11" s="626"/>
      <c r="E11" s="626"/>
      <c r="F11" s="626"/>
      <c r="G11" s="627"/>
      <c r="H11" s="163"/>
      <c r="I11" s="630">
        <f>SUM(I12:K12)</f>
        <v>420000</v>
      </c>
      <c r="J11" s="631">
        <f>SUM(J12:L12)</f>
        <v>4295000</v>
      </c>
      <c r="K11" s="632"/>
      <c r="L11" s="299">
        <f>L12</f>
        <v>3905000</v>
      </c>
      <c r="M11" s="631">
        <f>SUM(M12:S12)</f>
        <v>185300</v>
      </c>
      <c r="N11" s="631"/>
      <c r="O11" s="631"/>
      <c r="P11" s="631"/>
      <c r="Q11" s="631"/>
      <c r="R11" s="631"/>
      <c r="S11" s="632"/>
      <c r="T11" s="253"/>
      <c r="U11" s="630">
        <f>SUM(U12:W12)</f>
        <v>12600</v>
      </c>
      <c r="V11" s="631">
        <f>SUM(V12:X12)</f>
        <v>12600</v>
      </c>
      <c r="W11" s="632"/>
      <c r="X11" s="299">
        <f>X12</f>
        <v>0</v>
      </c>
      <c r="Y11" s="631">
        <f>SUM(Y12:AE12)</f>
        <v>207316</v>
      </c>
      <c r="Z11" s="631"/>
      <c r="AA11" s="631"/>
      <c r="AB11" s="631"/>
      <c r="AC11" s="631"/>
      <c r="AD11" s="631"/>
      <c r="AE11" s="632"/>
      <c r="AF11" s="259"/>
      <c r="AG11" s="547">
        <f>SUM(AG12:AI12)</f>
        <v>432600</v>
      </c>
      <c r="AH11" s="548">
        <f>SUM(AH12:AJ12)</f>
        <v>4307600</v>
      </c>
      <c r="AI11" s="549"/>
      <c r="AJ11" s="352">
        <f>AJ12</f>
        <v>3905000</v>
      </c>
      <c r="AK11" s="548">
        <f>SUM(AK12:AQ12)</f>
        <v>392616</v>
      </c>
      <c r="AL11" s="548"/>
      <c r="AM11" s="548"/>
      <c r="AN11" s="548"/>
      <c r="AO11" s="548"/>
      <c r="AP11" s="548"/>
      <c r="AQ11" s="549"/>
      <c r="AR11" s="185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</row>
    <row r="12" spans="1:136" s="4" customFormat="1" ht="33.75" customHeight="1">
      <c r="A12" s="226"/>
      <c r="B12" s="607" t="str">
        <f>'1. Sažetak'!B6:E6</f>
        <v>OSNOVNA ŠKOLA SVIBOVEC</v>
      </c>
      <c r="C12" s="607"/>
      <c r="D12" s="607"/>
      <c r="E12" s="607"/>
      <c r="F12" s="607"/>
      <c r="G12" s="607"/>
      <c r="H12" s="128">
        <f>SUM(I12:S12)</f>
        <v>4510300</v>
      </c>
      <c r="I12" s="129">
        <f t="shared" ref="I12:S12" si="0">I145+I78+I16+I182</f>
        <v>30000</v>
      </c>
      <c r="J12" s="284">
        <f t="shared" si="0"/>
        <v>390000</v>
      </c>
      <c r="K12" s="130">
        <f t="shared" si="0"/>
        <v>0</v>
      </c>
      <c r="L12" s="300">
        <f t="shared" si="0"/>
        <v>3905000</v>
      </c>
      <c r="M12" s="131">
        <f t="shared" si="0"/>
        <v>12800</v>
      </c>
      <c r="N12" s="132">
        <f t="shared" si="0"/>
        <v>156500</v>
      </c>
      <c r="O12" s="132">
        <f t="shared" si="0"/>
        <v>0</v>
      </c>
      <c r="P12" s="132">
        <f t="shared" si="0"/>
        <v>10000</v>
      </c>
      <c r="Q12" s="132">
        <f t="shared" si="0"/>
        <v>6000</v>
      </c>
      <c r="R12" s="132">
        <f t="shared" si="0"/>
        <v>0</v>
      </c>
      <c r="S12" s="130">
        <f t="shared" si="0"/>
        <v>0</v>
      </c>
      <c r="T12" s="254">
        <f>SUM(U12:AE12)</f>
        <v>219916</v>
      </c>
      <c r="U12" s="129">
        <f t="shared" ref="U12:AE12" si="1">U145+U78+U16+U182</f>
        <v>0</v>
      </c>
      <c r="V12" s="284">
        <f t="shared" si="1"/>
        <v>12600</v>
      </c>
      <c r="W12" s="130">
        <f t="shared" si="1"/>
        <v>0</v>
      </c>
      <c r="X12" s="300">
        <f t="shared" si="1"/>
        <v>0</v>
      </c>
      <c r="Y12" s="131">
        <f t="shared" si="1"/>
        <v>14129</v>
      </c>
      <c r="Z12" s="132">
        <f t="shared" si="1"/>
        <v>36864</v>
      </c>
      <c r="AA12" s="132">
        <f t="shared" si="1"/>
        <v>137157</v>
      </c>
      <c r="AB12" s="132">
        <f t="shared" si="1"/>
        <v>7931</v>
      </c>
      <c r="AC12" s="132">
        <f t="shared" si="1"/>
        <v>11235</v>
      </c>
      <c r="AD12" s="132">
        <f t="shared" si="1"/>
        <v>0</v>
      </c>
      <c r="AE12" s="130">
        <f t="shared" si="1"/>
        <v>0</v>
      </c>
      <c r="AF12" s="260">
        <f>SUM(AG12:AQ12)</f>
        <v>4730216</v>
      </c>
      <c r="AG12" s="453">
        <f t="shared" ref="AG12:AQ12" si="2">AG145+AG78+AG16+AG182</f>
        <v>30000</v>
      </c>
      <c r="AH12" s="454">
        <f t="shared" si="2"/>
        <v>402600</v>
      </c>
      <c r="AI12" s="455">
        <f t="shared" si="2"/>
        <v>0</v>
      </c>
      <c r="AJ12" s="456">
        <f t="shared" si="2"/>
        <v>3905000</v>
      </c>
      <c r="AK12" s="457">
        <f t="shared" si="2"/>
        <v>26929</v>
      </c>
      <c r="AL12" s="458">
        <f t="shared" si="2"/>
        <v>193364</v>
      </c>
      <c r="AM12" s="458">
        <f t="shared" si="2"/>
        <v>137157</v>
      </c>
      <c r="AN12" s="458">
        <f t="shared" si="2"/>
        <v>17931</v>
      </c>
      <c r="AO12" s="458">
        <f t="shared" si="2"/>
        <v>17235</v>
      </c>
      <c r="AP12" s="458">
        <f t="shared" si="2"/>
        <v>0</v>
      </c>
      <c r="AQ12" s="455">
        <f t="shared" si="2"/>
        <v>0</v>
      </c>
      <c r="AR12" s="18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</row>
    <row r="13" spans="1:136" s="73" customFormat="1" ht="15">
      <c r="A13" s="620" t="s">
        <v>82</v>
      </c>
      <c r="B13" s="621"/>
      <c r="C13" s="621"/>
      <c r="D13" s="621"/>
      <c r="E13" s="621"/>
      <c r="F13" s="621"/>
      <c r="G13" s="622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5" t="str">
        <f>IF('2. Plan prihoda i primitaka'!J9-'3. Plan rashoda i izdataka'!J12=0,"","Prihodi i rashodi nisu usklađeni s izvorima financiranja")</f>
        <v/>
      </c>
      <c r="K13" s="123" t="str">
        <f>IF('2. Plan prihoda i primitaka'!K9-'3. Plan rashoda i izdataka'!K12=0,"","Prihodi i rashodi nisu usklađeni s izvorima financiranja")</f>
        <v/>
      </c>
      <c r="L13" s="301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3" t="str">
        <f>IF('2. Plan prihoda i primitaka'!S9-'3. Plan rashoda i izdataka'!S12=0,"","Prihodi i rashodi nisu usklađeni s izvorima financiranja")</f>
        <v/>
      </c>
      <c r="T13" s="255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5" t="str">
        <f>IF('2. Plan prihoda i primitaka'!V9-'3. Plan rashoda i izdataka'!V12=0,"","Prihodi i rashodi nisu usklađeni s izvorima financiranja")</f>
        <v/>
      </c>
      <c r="W13" s="123" t="str">
        <f>IF('2. Plan prihoda i primitaka'!W9-'3. Plan rashoda i izdataka'!W12=0,"","Prihodi i rashodi nisu usklađeni s izvorima financiranja")</f>
        <v/>
      </c>
      <c r="X13" s="301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3" t="str">
        <f>IF('2. Plan prihoda i primitaka'!AE9-'3. Plan rashoda i izdataka'!AE12=0,"","Prihodi i rashodi nisu usklađeni s izvorima financiranja")</f>
        <v/>
      </c>
      <c r="AF13" s="261" t="str">
        <f>IF('2. Plan prihoda i primitaka'!AF9-'3. Plan rashoda i izdataka'!AF12=0,"","Prihodi i rashodi nisu usklađeni s izvorima financiranja")</f>
        <v/>
      </c>
      <c r="AG13" s="459" t="str">
        <f>IF('2. Plan prihoda i primitaka'!AG9-'3. Plan rashoda i izdataka'!AG12=0,"","Prihodi i rashodi nisu usklađeni s izvorima financiranja")</f>
        <v/>
      </c>
      <c r="AH13" s="460" t="str">
        <f>IF('2. Plan prihoda i primitaka'!AH9-'3. Plan rashoda i izdataka'!AH12=0,"","Prihodi i rashodi nisu usklađeni s izvorima financiranja")</f>
        <v/>
      </c>
      <c r="AI13" s="461" t="str">
        <f>IF('2. Plan prihoda i primitaka'!AI9-'3. Plan rashoda i izdataka'!AI12=0,"","Prihodi i rashodi nisu usklađeni s izvorima financiranja")</f>
        <v/>
      </c>
      <c r="AJ13" s="261" t="str">
        <f>IF('2. Plan prihoda i primitaka'!AJ9-'3. Plan rashoda i izdataka'!AJ12=0,"","Prihodi i rashodi nisu usklađeni s izvorima financiranja")</f>
        <v/>
      </c>
      <c r="AK13" s="459" t="str">
        <f>IF('2. Plan prihoda i primitaka'!AK9-'3. Plan rashoda i izdataka'!AK12=0,"","Prihodi i rashodi nisu usklađeni s izvorima financiranja")</f>
        <v/>
      </c>
      <c r="AL13" s="462" t="str">
        <f>IF('2. Plan prihoda i primitaka'!AL9-'3. Plan rashoda i izdataka'!AL12=0,"","Prihodi i rashodi nisu usklađeni s izvorima financiranja")</f>
        <v/>
      </c>
      <c r="AM13" s="462" t="str">
        <f>IF('2. Plan prihoda i primitaka'!AM9-'3. Plan rashoda i izdataka'!AM12=0,"","Prihodi i rashodi nisu usklađeni s izvorima financiranja")</f>
        <v/>
      </c>
      <c r="AN13" s="462" t="str">
        <f>IF('2. Plan prihoda i primitaka'!AN9-'3. Plan rashoda i izdataka'!AN12=0,"","Prihodi i rashodi nisu usklađeni s izvorima financiranja")</f>
        <v/>
      </c>
      <c r="AO13" s="462" t="str">
        <f>IF('2. Plan prihoda i primitaka'!AO9-'3. Plan rashoda i izdataka'!AO12=0,"","Prihodi i rashodi nisu usklađeni s izvorima financiranja")</f>
        <v/>
      </c>
      <c r="AP13" s="462" t="str">
        <f>IF('2. Plan prihoda i primitaka'!AP9-'3. Plan rashoda i izdataka'!AP12=0,"","Prihodi i rashodi nisu usklađeni s izvorima financiranja")</f>
        <v/>
      </c>
      <c r="AQ13" s="461" t="str">
        <f>IF('2. Plan prihoda i primitaka'!AQ9-'3. Plan rashoda i izdataka'!AQ12=0,"","Prihodi i rashodi nisu usklađeni s izvorima financiranja")</f>
        <v/>
      </c>
      <c r="AR13" s="185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</row>
    <row r="14" spans="1:136" s="64" customFormat="1" ht="11.45" customHeight="1">
      <c r="A14" s="227"/>
      <c r="B14" s="212"/>
      <c r="C14" s="212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8"/>
      <c r="T14" s="256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8"/>
      <c r="AF14" s="256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4"/>
      <c r="AR14" s="185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</row>
    <row r="15" spans="1:136" s="64" customFormat="1" ht="18" customHeight="1">
      <c r="A15" s="623" t="s">
        <v>72</v>
      </c>
      <c r="B15" s="624"/>
      <c r="C15" s="624"/>
      <c r="D15" s="624"/>
      <c r="E15" s="624"/>
      <c r="F15" s="624"/>
      <c r="G15" s="624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9"/>
      <c r="T15" s="257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9"/>
      <c r="AF15" s="257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83"/>
      <c r="AR15" s="185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</row>
    <row r="16" spans="1:136" s="110" customFormat="1" ht="27" customHeight="1">
      <c r="A16" s="581" t="s">
        <v>97</v>
      </c>
      <c r="B16" s="582"/>
      <c r="C16" s="582"/>
      <c r="D16" s="603" t="s">
        <v>98</v>
      </c>
      <c r="E16" s="603"/>
      <c r="F16" s="603"/>
      <c r="G16" s="604"/>
      <c r="H16" s="488">
        <f>SUM(I16:S16)</f>
        <v>0</v>
      </c>
      <c r="I16" s="489">
        <f>I41+I66+I17</f>
        <v>0</v>
      </c>
      <c r="J16" s="493">
        <f t="shared" ref="J16:S16" si="3">J41+J66+J17</f>
        <v>0</v>
      </c>
      <c r="K16" s="492">
        <f t="shared" si="3"/>
        <v>0</v>
      </c>
      <c r="L16" s="494">
        <f t="shared" si="3"/>
        <v>0</v>
      </c>
      <c r="M16" s="491">
        <f t="shared" si="3"/>
        <v>0</v>
      </c>
      <c r="N16" s="490">
        <f t="shared" si="3"/>
        <v>0</v>
      </c>
      <c r="O16" s="490">
        <f t="shared" si="3"/>
        <v>0</v>
      </c>
      <c r="P16" s="490">
        <f t="shared" si="3"/>
        <v>0</v>
      </c>
      <c r="Q16" s="490">
        <f t="shared" si="3"/>
        <v>0</v>
      </c>
      <c r="R16" s="490">
        <f t="shared" si="3"/>
        <v>0</v>
      </c>
      <c r="S16" s="492">
        <f t="shared" si="3"/>
        <v>0</v>
      </c>
      <c r="T16" s="488">
        <f>SUM(U16:AE16)</f>
        <v>138657</v>
      </c>
      <c r="U16" s="489">
        <f>U41+U66+U17</f>
        <v>0</v>
      </c>
      <c r="V16" s="493">
        <f t="shared" ref="V16:AE16" si="4">V41+V66+V17</f>
        <v>0</v>
      </c>
      <c r="W16" s="492">
        <f t="shared" si="4"/>
        <v>0</v>
      </c>
      <c r="X16" s="494">
        <f t="shared" si="4"/>
        <v>0</v>
      </c>
      <c r="Y16" s="491">
        <f t="shared" si="4"/>
        <v>0</v>
      </c>
      <c r="Z16" s="490">
        <f t="shared" si="4"/>
        <v>0</v>
      </c>
      <c r="AA16" s="490">
        <f t="shared" si="4"/>
        <v>137157</v>
      </c>
      <c r="AB16" s="490">
        <f t="shared" si="4"/>
        <v>1500</v>
      </c>
      <c r="AC16" s="490">
        <f t="shared" si="4"/>
        <v>0</v>
      </c>
      <c r="AD16" s="490">
        <f t="shared" si="4"/>
        <v>0</v>
      </c>
      <c r="AE16" s="492">
        <f t="shared" si="4"/>
        <v>0</v>
      </c>
      <c r="AF16" s="488">
        <f>SUM(AG16:AQ16)</f>
        <v>138657</v>
      </c>
      <c r="AG16" s="489">
        <f>AG41+AG66+AG17</f>
        <v>0</v>
      </c>
      <c r="AH16" s="493">
        <f t="shared" ref="AH16:AQ16" si="5">AH41+AH66+AH17</f>
        <v>0</v>
      </c>
      <c r="AI16" s="492">
        <f t="shared" si="5"/>
        <v>0</v>
      </c>
      <c r="AJ16" s="494">
        <f t="shared" si="5"/>
        <v>0</v>
      </c>
      <c r="AK16" s="491">
        <f t="shared" si="5"/>
        <v>0</v>
      </c>
      <c r="AL16" s="490">
        <f t="shared" si="5"/>
        <v>0</v>
      </c>
      <c r="AM16" s="490">
        <f t="shared" si="5"/>
        <v>137157</v>
      </c>
      <c r="AN16" s="490">
        <f t="shared" si="5"/>
        <v>1500</v>
      </c>
      <c r="AO16" s="490">
        <f t="shared" si="5"/>
        <v>0</v>
      </c>
      <c r="AP16" s="490">
        <f t="shared" si="5"/>
        <v>0</v>
      </c>
      <c r="AQ16" s="492">
        <f t="shared" si="5"/>
        <v>0</v>
      </c>
      <c r="AR16" s="208"/>
      <c r="AS16" s="441"/>
      <c r="AT16" s="639"/>
      <c r="AU16" s="639"/>
      <c r="AV16" s="639"/>
      <c r="AW16" s="195"/>
      <c r="AX16" s="195"/>
      <c r="AY16" s="195"/>
      <c r="AZ16" s="441"/>
      <c r="BA16" s="441"/>
      <c r="BB16" s="441"/>
      <c r="BC16" s="441"/>
      <c r="BD16" s="441"/>
      <c r="BE16" s="441"/>
      <c r="BF16" s="441"/>
      <c r="BG16" s="441"/>
      <c r="BH16" s="441"/>
      <c r="BI16" s="197"/>
      <c r="BJ16" s="197"/>
      <c r="BK16" s="197"/>
      <c r="BL16" s="197"/>
      <c r="BM16" s="197"/>
      <c r="BN16" s="197"/>
      <c r="BO16" s="197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</row>
    <row r="17" spans="1:136" s="74" customFormat="1" ht="25.9" customHeight="1">
      <c r="A17" s="574" t="s">
        <v>294</v>
      </c>
      <c r="B17" s="575"/>
      <c r="C17" s="575"/>
      <c r="D17" s="576" t="s">
        <v>295</v>
      </c>
      <c r="E17" s="576"/>
      <c r="F17" s="576"/>
      <c r="G17" s="577"/>
      <c r="H17" s="83">
        <f>SUM(I17:S17)</f>
        <v>0</v>
      </c>
      <c r="I17" s="84">
        <f>I18+I30</f>
        <v>0</v>
      </c>
      <c r="J17" s="287">
        <f>J18+J30</f>
        <v>0</v>
      </c>
      <c r="K17" s="86">
        <f t="shared" ref="K17:S17" si="6">K18+K30</f>
        <v>0</v>
      </c>
      <c r="L17" s="303">
        <f t="shared" si="6"/>
        <v>0</v>
      </c>
      <c r="M17" s="122">
        <f t="shared" si="6"/>
        <v>0</v>
      </c>
      <c r="N17" s="85">
        <f t="shared" si="6"/>
        <v>0</v>
      </c>
      <c r="O17" s="85">
        <f t="shared" si="6"/>
        <v>0</v>
      </c>
      <c r="P17" s="85">
        <f t="shared" si="6"/>
        <v>0</v>
      </c>
      <c r="Q17" s="85">
        <f t="shared" si="6"/>
        <v>0</v>
      </c>
      <c r="R17" s="85">
        <f t="shared" si="6"/>
        <v>0</v>
      </c>
      <c r="S17" s="86">
        <f t="shared" si="6"/>
        <v>0</v>
      </c>
      <c r="T17" s="247">
        <f>SUM(U17:AE17)</f>
        <v>132000</v>
      </c>
      <c r="U17" s="84">
        <f>U18+U30</f>
        <v>0</v>
      </c>
      <c r="V17" s="287">
        <f>V18+V30</f>
        <v>0</v>
      </c>
      <c r="W17" s="86">
        <f t="shared" ref="W17:AE17" si="7">W18+W30</f>
        <v>0</v>
      </c>
      <c r="X17" s="303">
        <f t="shared" si="7"/>
        <v>0</v>
      </c>
      <c r="Y17" s="122">
        <f t="shared" si="7"/>
        <v>0</v>
      </c>
      <c r="Z17" s="85">
        <f t="shared" si="7"/>
        <v>0</v>
      </c>
      <c r="AA17" s="85">
        <f t="shared" si="7"/>
        <v>132000</v>
      </c>
      <c r="AB17" s="85">
        <f t="shared" si="7"/>
        <v>0</v>
      </c>
      <c r="AC17" s="85">
        <f t="shared" si="7"/>
        <v>0</v>
      </c>
      <c r="AD17" s="85">
        <f t="shared" si="7"/>
        <v>0</v>
      </c>
      <c r="AE17" s="86">
        <f t="shared" si="7"/>
        <v>0</v>
      </c>
      <c r="AF17" s="263">
        <f>SUM(AG17:AQ17)</f>
        <v>132000</v>
      </c>
      <c r="AG17" s="471">
        <f>AG18+AG30</f>
        <v>0</v>
      </c>
      <c r="AH17" s="472">
        <f>AH18+AH30</f>
        <v>0</v>
      </c>
      <c r="AI17" s="473">
        <f t="shared" ref="AI17" si="8">AI18+AI30</f>
        <v>0</v>
      </c>
      <c r="AJ17" s="474">
        <f>AJ18+AJ30</f>
        <v>0</v>
      </c>
      <c r="AK17" s="475">
        <f t="shared" ref="AK17:AQ17" si="9">AK18+AK30</f>
        <v>0</v>
      </c>
      <c r="AL17" s="476">
        <f t="shared" si="9"/>
        <v>0</v>
      </c>
      <c r="AM17" s="476">
        <f t="shared" si="9"/>
        <v>132000</v>
      </c>
      <c r="AN17" s="476">
        <f t="shared" si="9"/>
        <v>0</v>
      </c>
      <c r="AO17" s="476">
        <f t="shared" si="9"/>
        <v>0</v>
      </c>
      <c r="AP17" s="476">
        <f t="shared" si="9"/>
        <v>0</v>
      </c>
      <c r="AQ17" s="473">
        <f t="shared" si="9"/>
        <v>0</v>
      </c>
      <c r="AR17" s="208"/>
      <c r="AS17" s="192"/>
      <c r="AT17" s="445"/>
      <c r="AU17" s="445"/>
      <c r="AV17" s="445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</row>
    <row r="18" spans="1:136" s="74" customFormat="1" ht="15.75" customHeight="1">
      <c r="A18" s="486">
        <v>3</v>
      </c>
      <c r="B18" s="68"/>
      <c r="C18" s="90"/>
      <c r="D18" s="570" t="s">
        <v>16</v>
      </c>
      <c r="E18" s="570"/>
      <c r="F18" s="570"/>
      <c r="G18" s="571"/>
      <c r="H18" s="75">
        <f t="shared" ref="H18:H25" si="10">SUM(I18:S18)</f>
        <v>0</v>
      </c>
      <c r="I18" s="77">
        <f>I19+I23+I28</f>
        <v>0</v>
      </c>
      <c r="J18" s="61">
        <f t="shared" ref="J18:S18" si="11">J19+J23+J28</f>
        <v>0</v>
      </c>
      <c r="K18" s="79">
        <f t="shared" si="11"/>
        <v>0</v>
      </c>
      <c r="L18" s="304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9">
        <f t="shared" ref="T18:T19" si="12">SUM(U18:AE18)</f>
        <v>132000</v>
      </c>
      <c r="U18" s="77">
        <f>U19+U23+U28</f>
        <v>0</v>
      </c>
      <c r="V18" s="61">
        <f t="shared" ref="V18:AE18" si="13">V19+V23+V28</f>
        <v>0</v>
      </c>
      <c r="W18" s="79">
        <f t="shared" si="13"/>
        <v>0</v>
      </c>
      <c r="X18" s="304">
        <f t="shared" si="13"/>
        <v>0</v>
      </c>
      <c r="Y18" s="95">
        <f t="shared" si="13"/>
        <v>0</v>
      </c>
      <c r="Z18" s="78">
        <f t="shared" si="13"/>
        <v>0</v>
      </c>
      <c r="AA18" s="78">
        <f t="shared" si="13"/>
        <v>132000</v>
      </c>
      <c r="AB18" s="78">
        <f t="shared" si="13"/>
        <v>0</v>
      </c>
      <c r="AC18" s="78">
        <f t="shared" si="13"/>
        <v>0</v>
      </c>
      <c r="AD18" s="78">
        <f t="shared" si="13"/>
        <v>0</v>
      </c>
      <c r="AE18" s="79">
        <f t="shared" si="13"/>
        <v>0</v>
      </c>
      <c r="AF18" s="264">
        <f t="shared" ref="AF18:AF25" si="14">SUM(AG18:AQ18)</f>
        <v>132000</v>
      </c>
      <c r="AG18" s="318">
        <f>AG19+AG23+AG28</f>
        <v>0</v>
      </c>
      <c r="AH18" s="265">
        <f t="shared" ref="AH18:AK18" si="15">AH19+AH23+AH28</f>
        <v>0</v>
      </c>
      <c r="AI18" s="241">
        <f t="shared" si="15"/>
        <v>0</v>
      </c>
      <c r="AJ18" s="306">
        <f t="shared" si="15"/>
        <v>0</v>
      </c>
      <c r="AK18" s="242">
        <f t="shared" si="15"/>
        <v>0</v>
      </c>
      <c r="AL18" s="243">
        <f>AL19+AL23+AL28</f>
        <v>0</v>
      </c>
      <c r="AM18" s="243">
        <f t="shared" ref="AM18:AQ18" si="16">AM19+AM23+AM28</f>
        <v>132000</v>
      </c>
      <c r="AN18" s="243">
        <f t="shared" si="16"/>
        <v>0</v>
      </c>
      <c r="AO18" s="243">
        <f t="shared" si="16"/>
        <v>0</v>
      </c>
      <c r="AP18" s="243">
        <f t="shared" si="16"/>
        <v>0</v>
      </c>
      <c r="AQ18" s="241">
        <f t="shared" si="16"/>
        <v>0</v>
      </c>
      <c r="AR18" s="208"/>
      <c r="AS18" s="89"/>
      <c r="AT18" s="391"/>
      <c r="AU18" s="391"/>
      <c r="AV18" s="391"/>
      <c r="AW18" s="194"/>
      <c r="AX18" s="192"/>
      <c r="AY18" s="192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</row>
    <row r="19" spans="1:136" s="73" customFormat="1" ht="15.75" customHeight="1">
      <c r="A19" s="568">
        <v>31</v>
      </c>
      <c r="B19" s="569"/>
      <c r="C19" s="90"/>
      <c r="D19" s="570" t="s">
        <v>0</v>
      </c>
      <c r="E19" s="570"/>
      <c r="F19" s="570"/>
      <c r="G19" s="571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7">SUM(K20:K22)</f>
        <v>0</v>
      </c>
      <c r="L19" s="304">
        <f t="shared" si="17"/>
        <v>0</v>
      </c>
      <c r="M19" s="95">
        <f t="shared" si="17"/>
        <v>0</v>
      </c>
      <c r="N19" s="78">
        <f t="shared" si="17"/>
        <v>0</v>
      </c>
      <c r="O19" s="78">
        <f t="shared" si="17"/>
        <v>0</v>
      </c>
      <c r="P19" s="78">
        <f t="shared" si="17"/>
        <v>0</v>
      </c>
      <c r="Q19" s="78">
        <f t="shared" si="17"/>
        <v>0</v>
      </c>
      <c r="R19" s="78">
        <f t="shared" si="17"/>
        <v>0</v>
      </c>
      <c r="S19" s="231">
        <f t="shared" si="17"/>
        <v>0</v>
      </c>
      <c r="T19" s="250">
        <f t="shared" si="12"/>
        <v>0</v>
      </c>
      <c r="U19" s="77">
        <f>SUM(U20:U22)</f>
        <v>0</v>
      </c>
      <c r="V19" s="61">
        <f>SUM(V20:V22)</f>
        <v>0</v>
      </c>
      <c r="W19" s="79">
        <f t="shared" ref="W19:AE19" si="18">SUM(W20:W22)</f>
        <v>0</v>
      </c>
      <c r="X19" s="304">
        <f t="shared" si="18"/>
        <v>0</v>
      </c>
      <c r="Y19" s="95">
        <f t="shared" si="18"/>
        <v>0</v>
      </c>
      <c r="Z19" s="78">
        <f t="shared" si="18"/>
        <v>0</v>
      </c>
      <c r="AA19" s="78">
        <f t="shared" si="18"/>
        <v>0</v>
      </c>
      <c r="AB19" s="78">
        <f t="shared" si="18"/>
        <v>0</v>
      </c>
      <c r="AC19" s="78">
        <f t="shared" si="18"/>
        <v>0</v>
      </c>
      <c r="AD19" s="78">
        <f t="shared" si="18"/>
        <v>0</v>
      </c>
      <c r="AE19" s="231">
        <f t="shared" si="18"/>
        <v>0</v>
      </c>
      <c r="AF19" s="264">
        <f t="shared" si="14"/>
        <v>0</v>
      </c>
      <c r="AG19" s="318">
        <f>SUM(AG20:AG22)</f>
        <v>0</v>
      </c>
      <c r="AH19" s="265">
        <f>SUM(AH20:AH22)</f>
        <v>0</v>
      </c>
      <c r="AI19" s="241">
        <f t="shared" ref="AI19:AQ19" si="19">SUM(AI20:AI22)</f>
        <v>0</v>
      </c>
      <c r="AJ19" s="306">
        <f t="shared" si="19"/>
        <v>0</v>
      </c>
      <c r="AK19" s="242">
        <f t="shared" si="19"/>
        <v>0</v>
      </c>
      <c r="AL19" s="243">
        <f t="shared" si="19"/>
        <v>0</v>
      </c>
      <c r="AM19" s="243">
        <f t="shared" si="19"/>
        <v>0</v>
      </c>
      <c r="AN19" s="243">
        <f t="shared" si="19"/>
        <v>0</v>
      </c>
      <c r="AO19" s="243">
        <f t="shared" si="19"/>
        <v>0</v>
      </c>
      <c r="AP19" s="243">
        <f t="shared" si="19"/>
        <v>0</v>
      </c>
      <c r="AQ19" s="244">
        <f t="shared" si="19"/>
        <v>0</v>
      </c>
      <c r="AR19" s="208"/>
      <c r="AS19" s="89"/>
      <c r="AT19" s="391"/>
      <c r="AU19" s="391"/>
      <c r="AV19" s="391"/>
      <c r="AW19" s="192"/>
      <c r="AX19" s="89"/>
      <c r="AY19" s="89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</row>
    <row r="20" spans="1:136" s="72" customFormat="1" ht="15.75" customHeight="1">
      <c r="A20" s="232"/>
      <c r="B20" s="181"/>
      <c r="C20" s="181">
        <v>311</v>
      </c>
      <c r="D20" s="566" t="s">
        <v>1</v>
      </c>
      <c r="E20" s="566"/>
      <c r="F20" s="566"/>
      <c r="G20" s="566"/>
      <c r="H20" s="76">
        <f t="shared" si="10"/>
        <v>0</v>
      </c>
      <c r="I20" s="80"/>
      <c r="J20" s="94"/>
      <c r="K20" s="82"/>
      <c r="L20" s="305"/>
      <c r="M20" s="120"/>
      <c r="N20" s="81"/>
      <c r="O20" s="81"/>
      <c r="P20" s="81"/>
      <c r="Q20" s="81"/>
      <c r="R20" s="81"/>
      <c r="S20" s="82"/>
      <c r="T20" s="28">
        <f>SUM(U20:AE20)</f>
        <v>0</v>
      </c>
      <c r="U20" s="80"/>
      <c r="V20" s="94"/>
      <c r="W20" s="82"/>
      <c r="X20" s="305"/>
      <c r="Y20" s="120"/>
      <c r="Z20" s="81"/>
      <c r="AA20" s="81"/>
      <c r="AB20" s="81"/>
      <c r="AC20" s="81"/>
      <c r="AD20" s="81"/>
      <c r="AE20" s="82"/>
      <c r="AF20" s="109">
        <f t="shared" si="14"/>
        <v>0</v>
      </c>
      <c r="AG20" s="29">
        <f>I20+U20</f>
        <v>0</v>
      </c>
      <c r="AH20" s="92">
        <f t="shared" ref="AH20:AH22" si="20">J20+V20</f>
        <v>0</v>
      </c>
      <c r="AI20" s="31">
        <f t="shared" ref="AI20:AI22" si="21">K20+W20</f>
        <v>0</v>
      </c>
      <c r="AJ20" s="329">
        <f t="shared" ref="AJ20:AJ22" si="22">L20+X20</f>
        <v>0</v>
      </c>
      <c r="AK20" s="292">
        <f t="shared" ref="AK20:AK22" si="23">M20+Y20</f>
        <v>0</v>
      </c>
      <c r="AL20" s="30">
        <f t="shared" ref="AL20:AL22" si="24">N20+Z20</f>
        <v>0</v>
      </c>
      <c r="AM20" s="30">
        <f t="shared" ref="AM20:AM22" si="25">O20+AA20</f>
        <v>0</v>
      </c>
      <c r="AN20" s="30">
        <f t="shared" ref="AN20:AN22" si="26">P20+AB20</f>
        <v>0</v>
      </c>
      <c r="AO20" s="30">
        <f t="shared" ref="AO20:AO22" si="27">Q20+AC20</f>
        <v>0</v>
      </c>
      <c r="AP20" s="30">
        <f t="shared" ref="AP20:AP22" si="28">R20+AD20</f>
        <v>0</v>
      </c>
      <c r="AQ20" s="31">
        <f t="shared" ref="AQ20:AQ22" si="29">S20+AE20</f>
        <v>0</v>
      </c>
      <c r="AR20" s="208"/>
      <c r="AS20" s="89"/>
      <c r="AT20" s="391"/>
      <c r="AU20" s="391"/>
      <c r="AV20" s="391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>
      <c r="A21" s="232"/>
      <c r="B21" s="181"/>
      <c r="C21" s="181">
        <v>312</v>
      </c>
      <c r="D21" s="566" t="s">
        <v>2</v>
      </c>
      <c r="E21" s="566"/>
      <c r="F21" s="566"/>
      <c r="G21" s="567"/>
      <c r="H21" s="76">
        <f t="shared" si="10"/>
        <v>0</v>
      </c>
      <c r="I21" s="80"/>
      <c r="J21" s="94"/>
      <c r="K21" s="82"/>
      <c r="L21" s="305"/>
      <c r="M21" s="120"/>
      <c r="N21" s="81"/>
      <c r="O21" s="81"/>
      <c r="P21" s="81"/>
      <c r="Q21" s="81"/>
      <c r="R21" s="81"/>
      <c r="S21" s="82"/>
      <c r="T21" s="28">
        <f t="shared" ref="T21:T25" si="30">SUM(U21:AE21)</f>
        <v>0</v>
      </c>
      <c r="U21" s="80"/>
      <c r="V21" s="94"/>
      <c r="W21" s="82"/>
      <c r="X21" s="305"/>
      <c r="Y21" s="120"/>
      <c r="Z21" s="81"/>
      <c r="AA21" s="81"/>
      <c r="AB21" s="81"/>
      <c r="AC21" s="81"/>
      <c r="AD21" s="81"/>
      <c r="AE21" s="82"/>
      <c r="AF21" s="109">
        <f t="shared" si="14"/>
        <v>0</v>
      </c>
      <c r="AG21" s="29">
        <f>I21+U21</f>
        <v>0</v>
      </c>
      <c r="AH21" s="92">
        <f t="shared" si="20"/>
        <v>0</v>
      </c>
      <c r="AI21" s="31">
        <f t="shared" si="21"/>
        <v>0</v>
      </c>
      <c r="AJ21" s="329">
        <f t="shared" si="22"/>
        <v>0</v>
      </c>
      <c r="AK21" s="292">
        <f t="shared" si="23"/>
        <v>0</v>
      </c>
      <c r="AL21" s="30">
        <f t="shared" si="24"/>
        <v>0</v>
      </c>
      <c r="AM21" s="30">
        <f t="shared" si="25"/>
        <v>0</v>
      </c>
      <c r="AN21" s="30">
        <f t="shared" si="26"/>
        <v>0</v>
      </c>
      <c r="AO21" s="30">
        <f t="shared" si="27"/>
        <v>0</v>
      </c>
      <c r="AP21" s="30">
        <f t="shared" si="28"/>
        <v>0</v>
      </c>
      <c r="AQ21" s="31">
        <f t="shared" si="29"/>
        <v>0</v>
      </c>
      <c r="AR21" s="208"/>
      <c r="AS21" s="192"/>
      <c r="AT21" s="391"/>
      <c r="AU21" s="391"/>
      <c r="AV21" s="391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>
      <c r="A22" s="232"/>
      <c r="B22" s="181"/>
      <c r="C22" s="181">
        <v>313</v>
      </c>
      <c r="D22" s="566" t="s">
        <v>3</v>
      </c>
      <c r="E22" s="566"/>
      <c r="F22" s="566"/>
      <c r="G22" s="566"/>
      <c r="H22" s="76">
        <f t="shared" si="10"/>
        <v>0</v>
      </c>
      <c r="I22" s="80"/>
      <c r="J22" s="94"/>
      <c r="K22" s="82"/>
      <c r="L22" s="305"/>
      <c r="M22" s="120"/>
      <c r="N22" s="81"/>
      <c r="O22" s="81"/>
      <c r="P22" s="81"/>
      <c r="Q22" s="81"/>
      <c r="R22" s="81"/>
      <c r="S22" s="82"/>
      <c r="T22" s="28">
        <f t="shared" si="30"/>
        <v>0</v>
      </c>
      <c r="U22" s="80"/>
      <c r="V22" s="94"/>
      <c r="W22" s="82"/>
      <c r="X22" s="305"/>
      <c r="Y22" s="120"/>
      <c r="Z22" s="81"/>
      <c r="AA22" s="81"/>
      <c r="AB22" s="81"/>
      <c r="AC22" s="81"/>
      <c r="AD22" s="81"/>
      <c r="AE22" s="82"/>
      <c r="AF22" s="109">
        <f t="shared" si="14"/>
        <v>0</v>
      </c>
      <c r="AG22" s="29">
        <f t="shared" ref="AG22" si="31">I22+U22</f>
        <v>0</v>
      </c>
      <c r="AH22" s="92">
        <f t="shared" si="20"/>
        <v>0</v>
      </c>
      <c r="AI22" s="31">
        <f t="shared" si="21"/>
        <v>0</v>
      </c>
      <c r="AJ22" s="329">
        <f t="shared" si="22"/>
        <v>0</v>
      </c>
      <c r="AK22" s="292">
        <f t="shared" si="23"/>
        <v>0</v>
      </c>
      <c r="AL22" s="30">
        <f t="shared" si="24"/>
        <v>0</v>
      </c>
      <c r="AM22" s="30">
        <f t="shared" si="25"/>
        <v>0</v>
      </c>
      <c r="AN22" s="30">
        <f t="shared" si="26"/>
        <v>0</v>
      </c>
      <c r="AO22" s="30">
        <f t="shared" si="27"/>
        <v>0</v>
      </c>
      <c r="AP22" s="30">
        <f t="shared" si="28"/>
        <v>0</v>
      </c>
      <c r="AQ22" s="31">
        <f t="shared" si="29"/>
        <v>0</v>
      </c>
      <c r="AR22" s="208"/>
      <c r="AS22" s="89"/>
      <c r="AT22" s="391"/>
      <c r="AU22" s="391"/>
      <c r="AV22" s="391"/>
      <c r="AW22" s="89"/>
      <c r="AX22" s="192"/>
      <c r="AY22" s="192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>
      <c r="A23" s="568">
        <v>32</v>
      </c>
      <c r="B23" s="569"/>
      <c r="C23" s="90"/>
      <c r="D23" s="570" t="s">
        <v>4</v>
      </c>
      <c r="E23" s="570"/>
      <c r="F23" s="570"/>
      <c r="G23" s="571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32">SUM(K24:K27)</f>
        <v>0</v>
      </c>
      <c r="L23" s="304">
        <f t="shared" si="32"/>
        <v>0</v>
      </c>
      <c r="M23" s="95">
        <f t="shared" si="32"/>
        <v>0</v>
      </c>
      <c r="N23" s="78">
        <f t="shared" si="32"/>
        <v>0</v>
      </c>
      <c r="O23" s="78">
        <f t="shared" si="32"/>
        <v>0</v>
      </c>
      <c r="P23" s="78">
        <f t="shared" si="32"/>
        <v>0</v>
      </c>
      <c r="Q23" s="78">
        <f t="shared" si="32"/>
        <v>0</v>
      </c>
      <c r="R23" s="78">
        <f t="shared" si="32"/>
        <v>0</v>
      </c>
      <c r="S23" s="79">
        <f t="shared" si="32"/>
        <v>0</v>
      </c>
      <c r="T23" s="239">
        <f t="shared" si="30"/>
        <v>132000</v>
      </c>
      <c r="U23" s="77">
        <f t="shared" ref="U23:AE23" si="33">SUM(U24:U27)</f>
        <v>0</v>
      </c>
      <c r="V23" s="61">
        <f t="shared" si="33"/>
        <v>0</v>
      </c>
      <c r="W23" s="79">
        <f t="shared" si="33"/>
        <v>0</v>
      </c>
      <c r="X23" s="304">
        <f t="shared" si="33"/>
        <v>0</v>
      </c>
      <c r="Y23" s="95">
        <f t="shared" si="33"/>
        <v>0</v>
      </c>
      <c r="Z23" s="78">
        <f t="shared" si="33"/>
        <v>0</v>
      </c>
      <c r="AA23" s="78">
        <f t="shared" si="33"/>
        <v>132000</v>
      </c>
      <c r="AB23" s="78">
        <f t="shared" si="33"/>
        <v>0</v>
      </c>
      <c r="AC23" s="78">
        <f t="shared" si="33"/>
        <v>0</v>
      </c>
      <c r="AD23" s="78">
        <f t="shared" si="33"/>
        <v>0</v>
      </c>
      <c r="AE23" s="79">
        <f t="shared" si="33"/>
        <v>0</v>
      </c>
      <c r="AF23" s="264">
        <f t="shared" si="14"/>
        <v>132000</v>
      </c>
      <c r="AG23" s="318">
        <f t="shared" ref="AG23:AQ23" si="34">SUM(AG24:AG27)</f>
        <v>0</v>
      </c>
      <c r="AH23" s="265">
        <f t="shared" si="34"/>
        <v>0</v>
      </c>
      <c r="AI23" s="241">
        <f t="shared" si="34"/>
        <v>0</v>
      </c>
      <c r="AJ23" s="306">
        <f t="shared" si="34"/>
        <v>0</v>
      </c>
      <c r="AK23" s="242">
        <f t="shared" si="34"/>
        <v>0</v>
      </c>
      <c r="AL23" s="243">
        <f t="shared" si="34"/>
        <v>0</v>
      </c>
      <c r="AM23" s="243">
        <f t="shared" si="34"/>
        <v>132000</v>
      </c>
      <c r="AN23" s="243">
        <f t="shared" si="34"/>
        <v>0</v>
      </c>
      <c r="AO23" s="243">
        <f t="shared" si="34"/>
        <v>0</v>
      </c>
      <c r="AP23" s="243">
        <f t="shared" si="34"/>
        <v>0</v>
      </c>
      <c r="AQ23" s="241">
        <f t="shared" si="34"/>
        <v>0</v>
      </c>
      <c r="AR23" s="208"/>
      <c r="AS23" s="89"/>
      <c r="AT23" s="391"/>
      <c r="AU23" s="391"/>
      <c r="AV23" s="391"/>
      <c r="AW23" s="192"/>
      <c r="AX23" s="89"/>
      <c r="AY23" s="89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</row>
    <row r="24" spans="1:136" s="72" customFormat="1" ht="15.75" customHeight="1">
      <c r="A24" s="232"/>
      <c r="B24" s="181"/>
      <c r="C24" s="181">
        <v>321</v>
      </c>
      <c r="D24" s="566" t="s">
        <v>5</v>
      </c>
      <c r="E24" s="566"/>
      <c r="F24" s="566"/>
      <c r="G24" s="566"/>
      <c r="H24" s="76">
        <f t="shared" si="10"/>
        <v>0</v>
      </c>
      <c r="I24" s="80"/>
      <c r="J24" s="94"/>
      <c r="K24" s="82"/>
      <c r="L24" s="305"/>
      <c r="M24" s="120"/>
      <c r="N24" s="81"/>
      <c r="O24" s="81"/>
      <c r="P24" s="81"/>
      <c r="Q24" s="81"/>
      <c r="R24" s="81"/>
      <c r="S24" s="82"/>
      <c r="T24" s="28">
        <f t="shared" si="30"/>
        <v>0</v>
      </c>
      <c r="U24" s="80"/>
      <c r="V24" s="94"/>
      <c r="W24" s="82"/>
      <c r="X24" s="305"/>
      <c r="Y24" s="120"/>
      <c r="Z24" s="81"/>
      <c r="AA24" s="81"/>
      <c r="AB24" s="81"/>
      <c r="AC24" s="81"/>
      <c r="AD24" s="81"/>
      <c r="AE24" s="82"/>
      <c r="AF24" s="109">
        <f t="shared" si="14"/>
        <v>0</v>
      </c>
      <c r="AG24" s="29">
        <f t="shared" ref="AG24:AG27" si="35">I24+U24</f>
        <v>0</v>
      </c>
      <c r="AH24" s="92">
        <f t="shared" ref="AH24:AH27" si="36">J24+V24</f>
        <v>0</v>
      </c>
      <c r="AI24" s="31">
        <f t="shared" ref="AI24:AI27" si="37">K24+W24</f>
        <v>0</v>
      </c>
      <c r="AJ24" s="329">
        <f t="shared" ref="AJ24:AJ27" si="38">L24+X24</f>
        <v>0</v>
      </c>
      <c r="AK24" s="292">
        <f t="shared" ref="AK24:AK27" si="39">M24+Y24</f>
        <v>0</v>
      </c>
      <c r="AL24" s="30">
        <f t="shared" ref="AL24:AL27" si="40">N24+Z24</f>
        <v>0</v>
      </c>
      <c r="AM24" s="30">
        <f t="shared" ref="AM24:AM27" si="41">O24+AA24</f>
        <v>0</v>
      </c>
      <c r="AN24" s="30">
        <f t="shared" ref="AN24:AN27" si="42">P24+AB24</f>
        <v>0</v>
      </c>
      <c r="AO24" s="30">
        <f t="shared" ref="AO24:AO27" si="43">Q24+AC24</f>
        <v>0</v>
      </c>
      <c r="AP24" s="30">
        <f t="shared" ref="AP24:AP27" si="44">R24+AD24</f>
        <v>0</v>
      </c>
      <c r="AQ24" s="31">
        <f t="shared" ref="AQ24:AQ27" si="45">S24+AE24</f>
        <v>0</v>
      </c>
      <c r="AR24" s="208"/>
      <c r="AS24" s="89"/>
      <c r="AT24" s="391"/>
      <c r="AU24" s="391"/>
      <c r="AV24" s="391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>
      <c r="A25" s="232"/>
      <c r="B25" s="181"/>
      <c r="C25" s="181">
        <v>322</v>
      </c>
      <c r="D25" s="566" t="s">
        <v>6</v>
      </c>
      <c r="E25" s="566"/>
      <c r="F25" s="566"/>
      <c r="G25" s="566"/>
      <c r="H25" s="76">
        <f t="shared" si="10"/>
        <v>0</v>
      </c>
      <c r="I25" s="80"/>
      <c r="J25" s="94"/>
      <c r="K25" s="82"/>
      <c r="L25" s="305"/>
      <c r="M25" s="120"/>
      <c r="N25" s="81"/>
      <c r="O25" s="81"/>
      <c r="P25" s="81"/>
      <c r="Q25" s="81"/>
      <c r="R25" s="81"/>
      <c r="S25" s="82"/>
      <c r="T25" s="28">
        <f t="shared" si="30"/>
        <v>0</v>
      </c>
      <c r="U25" s="80"/>
      <c r="V25" s="94"/>
      <c r="W25" s="82"/>
      <c r="X25" s="305"/>
      <c r="Y25" s="120"/>
      <c r="Z25" s="81"/>
      <c r="AA25" s="81"/>
      <c r="AB25" s="81"/>
      <c r="AC25" s="81"/>
      <c r="AD25" s="81"/>
      <c r="AE25" s="82"/>
      <c r="AF25" s="109">
        <f t="shared" si="14"/>
        <v>0</v>
      </c>
      <c r="AG25" s="29">
        <f t="shared" si="35"/>
        <v>0</v>
      </c>
      <c r="AH25" s="92">
        <f t="shared" si="36"/>
        <v>0</v>
      </c>
      <c r="AI25" s="31">
        <f t="shared" si="37"/>
        <v>0</v>
      </c>
      <c r="AJ25" s="329">
        <f t="shared" si="38"/>
        <v>0</v>
      </c>
      <c r="AK25" s="292">
        <f t="shared" si="39"/>
        <v>0</v>
      </c>
      <c r="AL25" s="30">
        <f t="shared" si="40"/>
        <v>0</v>
      </c>
      <c r="AM25" s="30">
        <f t="shared" si="41"/>
        <v>0</v>
      </c>
      <c r="AN25" s="30">
        <f t="shared" si="42"/>
        <v>0</v>
      </c>
      <c r="AO25" s="30">
        <f t="shared" si="43"/>
        <v>0</v>
      </c>
      <c r="AP25" s="30">
        <f t="shared" si="44"/>
        <v>0</v>
      </c>
      <c r="AQ25" s="31">
        <f t="shared" si="45"/>
        <v>0</v>
      </c>
      <c r="AR25" s="208"/>
      <c r="AS25" s="89"/>
      <c r="AT25" s="391"/>
      <c r="AU25" s="391"/>
      <c r="AV25" s="391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>
      <c r="A26" s="232"/>
      <c r="B26" s="181"/>
      <c r="C26" s="181">
        <v>323</v>
      </c>
      <c r="D26" s="566" t="s">
        <v>7</v>
      </c>
      <c r="E26" s="566"/>
      <c r="F26" s="566"/>
      <c r="G26" s="566"/>
      <c r="H26" s="76">
        <f>SUM(I26:S26)</f>
        <v>0</v>
      </c>
      <c r="I26" s="80"/>
      <c r="J26" s="94"/>
      <c r="K26" s="82"/>
      <c r="L26" s="305"/>
      <c r="M26" s="120"/>
      <c r="N26" s="81"/>
      <c r="O26" s="81"/>
      <c r="P26" s="81"/>
      <c r="Q26" s="81"/>
      <c r="R26" s="81"/>
      <c r="S26" s="82"/>
      <c r="T26" s="28">
        <f>SUM(U26:AE26)</f>
        <v>132000</v>
      </c>
      <c r="U26" s="80"/>
      <c r="V26" s="94"/>
      <c r="W26" s="82"/>
      <c r="X26" s="305"/>
      <c r="Y26" s="120"/>
      <c r="Z26" s="81"/>
      <c r="AA26" s="81">
        <v>132000</v>
      </c>
      <c r="AB26" s="81"/>
      <c r="AC26" s="81"/>
      <c r="AD26" s="81"/>
      <c r="AE26" s="82"/>
      <c r="AF26" s="109">
        <f>SUM(AG26:AQ26)</f>
        <v>132000</v>
      </c>
      <c r="AG26" s="29">
        <f t="shared" si="35"/>
        <v>0</v>
      </c>
      <c r="AH26" s="92">
        <f t="shared" si="36"/>
        <v>0</v>
      </c>
      <c r="AI26" s="31">
        <f t="shared" si="37"/>
        <v>0</v>
      </c>
      <c r="AJ26" s="329">
        <f t="shared" si="38"/>
        <v>0</v>
      </c>
      <c r="AK26" s="292">
        <f t="shared" si="39"/>
        <v>0</v>
      </c>
      <c r="AL26" s="30">
        <f t="shared" si="40"/>
        <v>0</v>
      </c>
      <c r="AM26" s="30">
        <f t="shared" si="41"/>
        <v>132000</v>
      </c>
      <c r="AN26" s="30">
        <f t="shared" si="42"/>
        <v>0</v>
      </c>
      <c r="AO26" s="30">
        <f t="shared" si="43"/>
        <v>0</v>
      </c>
      <c r="AP26" s="30">
        <f t="shared" si="44"/>
        <v>0</v>
      </c>
      <c r="AQ26" s="31">
        <f t="shared" si="45"/>
        <v>0</v>
      </c>
      <c r="AR26" s="208"/>
      <c r="AS26" s="89"/>
      <c r="AT26" s="391"/>
      <c r="AU26" s="391"/>
      <c r="AV26" s="391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>
      <c r="A27" s="232"/>
      <c r="B27" s="181"/>
      <c r="C27" s="181">
        <v>329</v>
      </c>
      <c r="D27" s="566" t="s">
        <v>8</v>
      </c>
      <c r="E27" s="566"/>
      <c r="F27" s="566"/>
      <c r="G27" s="567"/>
      <c r="H27" s="76">
        <f t="shared" ref="H27" si="46">SUM(I27:S27)</f>
        <v>0</v>
      </c>
      <c r="I27" s="80"/>
      <c r="J27" s="94"/>
      <c r="K27" s="82"/>
      <c r="L27" s="305"/>
      <c r="M27" s="120"/>
      <c r="N27" s="81"/>
      <c r="O27" s="81"/>
      <c r="P27" s="81"/>
      <c r="Q27" s="81"/>
      <c r="R27" s="81"/>
      <c r="S27" s="82"/>
      <c r="T27" s="28">
        <f t="shared" ref="T27" si="47">SUM(U27:AE27)</f>
        <v>0</v>
      </c>
      <c r="U27" s="80"/>
      <c r="V27" s="94"/>
      <c r="W27" s="82"/>
      <c r="X27" s="305"/>
      <c r="Y27" s="120"/>
      <c r="Z27" s="81"/>
      <c r="AA27" s="81"/>
      <c r="AB27" s="81"/>
      <c r="AC27" s="81"/>
      <c r="AD27" s="81"/>
      <c r="AE27" s="82"/>
      <c r="AF27" s="109">
        <f t="shared" ref="AF27" si="48">SUM(AG27:AQ27)</f>
        <v>0</v>
      </c>
      <c r="AG27" s="29">
        <f t="shared" si="35"/>
        <v>0</v>
      </c>
      <c r="AH27" s="92">
        <f t="shared" si="36"/>
        <v>0</v>
      </c>
      <c r="AI27" s="31">
        <f t="shared" si="37"/>
        <v>0</v>
      </c>
      <c r="AJ27" s="329">
        <f t="shared" si="38"/>
        <v>0</v>
      </c>
      <c r="AK27" s="292">
        <f t="shared" si="39"/>
        <v>0</v>
      </c>
      <c r="AL27" s="30">
        <f t="shared" si="40"/>
        <v>0</v>
      </c>
      <c r="AM27" s="30">
        <f t="shared" si="41"/>
        <v>0</v>
      </c>
      <c r="AN27" s="30">
        <f t="shared" si="42"/>
        <v>0</v>
      </c>
      <c r="AO27" s="30">
        <f t="shared" si="43"/>
        <v>0</v>
      </c>
      <c r="AP27" s="30">
        <f t="shared" si="44"/>
        <v>0</v>
      </c>
      <c r="AQ27" s="31">
        <f t="shared" si="45"/>
        <v>0</v>
      </c>
      <c r="AR27" s="208"/>
      <c r="AS27" s="192"/>
      <c r="AT27" s="391"/>
      <c r="AU27" s="391"/>
      <c r="AV27" s="391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27.6" customHeight="1">
      <c r="A28" s="568">
        <v>36</v>
      </c>
      <c r="B28" s="569"/>
      <c r="C28" s="90"/>
      <c r="D28" s="570" t="s">
        <v>270</v>
      </c>
      <c r="E28" s="570"/>
      <c r="F28" s="570"/>
      <c r="G28" s="571"/>
      <c r="H28" s="75">
        <f t="shared" ref="H28:H29" si="49">SUM(I28:S28)</f>
        <v>0</v>
      </c>
      <c r="I28" s="77">
        <f>I29</f>
        <v>0</v>
      </c>
      <c r="J28" s="61">
        <f t="shared" ref="J28:S28" si="50">J29</f>
        <v>0</v>
      </c>
      <c r="K28" s="79">
        <f t="shared" si="50"/>
        <v>0</v>
      </c>
      <c r="L28" s="304">
        <f t="shared" si="50"/>
        <v>0</v>
      </c>
      <c r="M28" s="95">
        <f t="shared" si="50"/>
        <v>0</v>
      </c>
      <c r="N28" s="78">
        <f t="shared" si="50"/>
        <v>0</v>
      </c>
      <c r="O28" s="78">
        <f t="shared" si="50"/>
        <v>0</v>
      </c>
      <c r="P28" s="78">
        <f t="shared" si="50"/>
        <v>0</v>
      </c>
      <c r="Q28" s="78">
        <f t="shared" si="50"/>
        <v>0</v>
      </c>
      <c r="R28" s="78">
        <f t="shared" si="50"/>
        <v>0</v>
      </c>
      <c r="S28" s="79">
        <f t="shared" si="50"/>
        <v>0</v>
      </c>
      <c r="T28" s="239">
        <f t="shared" ref="T28:T29" si="51">SUM(U28:AE28)</f>
        <v>0</v>
      </c>
      <c r="U28" s="77">
        <f>U29</f>
        <v>0</v>
      </c>
      <c r="V28" s="61">
        <f t="shared" ref="V28:AE28" si="52">V29</f>
        <v>0</v>
      </c>
      <c r="W28" s="79">
        <f t="shared" si="52"/>
        <v>0</v>
      </c>
      <c r="X28" s="304">
        <f t="shared" si="52"/>
        <v>0</v>
      </c>
      <c r="Y28" s="95">
        <f t="shared" si="52"/>
        <v>0</v>
      </c>
      <c r="Z28" s="78">
        <f t="shared" si="52"/>
        <v>0</v>
      </c>
      <c r="AA28" s="78">
        <f t="shared" si="52"/>
        <v>0</v>
      </c>
      <c r="AB28" s="78">
        <f t="shared" si="52"/>
        <v>0</v>
      </c>
      <c r="AC28" s="78">
        <f t="shared" si="52"/>
        <v>0</v>
      </c>
      <c r="AD28" s="78">
        <f t="shared" si="52"/>
        <v>0</v>
      </c>
      <c r="AE28" s="79">
        <f t="shared" si="52"/>
        <v>0</v>
      </c>
      <c r="AF28" s="264">
        <f t="shared" ref="AF28:AF29" si="53">SUM(AG28:AQ28)</f>
        <v>0</v>
      </c>
      <c r="AG28" s="318">
        <f>AG29</f>
        <v>0</v>
      </c>
      <c r="AH28" s="265">
        <f t="shared" ref="AH28:AQ28" si="54">AH29</f>
        <v>0</v>
      </c>
      <c r="AI28" s="241">
        <f t="shared" si="54"/>
        <v>0</v>
      </c>
      <c r="AJ28" s="306">
        <f t="shared" si="54"/>
        <v>0</v>
      </c>
      <c r="AK28" s="242">
        <f t="shared" si="54"/>
        <v>0</v>
      </c>
      <c r="AL28" s="243">
        <f t="shared" si="54"/>
        <v>0</v>
      </c>
      <c r="AM28" s="243">
        <f t="shared" si="54"/>
        <v>0</v>
      </c>
      <c r="AN28" s="243">
        <f t="shared" si="54"/>
        <v>0</v>
      </c>
      <c r="AO28" s="243">
        <f t="shared" si="54"/>
        <v>0</v>
      </c>
      <c r="AP28" s="243">
        <f t="shared" si="54"/>
        <v>0</v>
      </c>
      <c r="AQ28" s="241">
        <f t="shared" si="54"/>
        <v>0</v>
      </c>
      <c r="AR28" s="208"/>
      <c r="AS28" s="89"/>
      <c r="AT28" s="391"/>
      <c r="AU28" s="391"/>
      <c r="AV28" s="391"/>
      <c r="AW28" s="192"/>
      <c r="AX28" s="89"/>
      <c r="AY28" s="89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</row>
    <row r="29" spans="1:136" s="72" customFormat="1" ht="29.45" customHeight="1">
      <c r="A29" s="232"/>
      <c r="B29" s="181"/>
      <c r="C29" s="181">
        <v>369</v>
      </c>
      <c r="D29" s="566" t="s">
        <v>194</v>
      </c>
      <c r="E29" s="566"/>
      <c r="F29" s="566"/>
      <c r="G29" s="567"/>
      <c r="H29" s="76">
        <f t="shared" si="49"/>
        <v>0</v>
      </c>
      <c r="I29" s="392"/>
      <c r="J29" s="81"/>
      <c r="K29" s="120"/>
      <c r="L29" s="392"/>
      <c r="M29" s="393"/>
      <c r="N29" s="81"/>
      <c r="O29" s="81"/>
      <c r="P29" s="81"/>
      <c r="Q29" s="81"/>
      <c r="R29" s="81"/>
      <c r="S29" s="82"/>
      <c r="T29" s="28">
        <f t="shared" si="51"/>
        <v>0</v>
      </c>
      <c r="U29" s="392"/>
      <c r="V29" s="81"/>
      <c r="W29" s="120"/>
      <c r="X29" s="392"/>
      <c r="Y29" s="393"/>
      <c r="Z29" s="81"/>
      <c r="AA29" s="81"/>
      <c r="AB29" s="81"/>
      <c r="AC29" s="81"/>
      <c r="AD29" s="81"/>
      <c r="AE29" s="82"/>
      <c r="AF29" s="109">
        <f t="shared" si="53"/>
        <v>0</v>
      </c>
      <c r="AG29" s="477">
        <f>I29+U29</f>
        <v>0</v>
      </c>
      <c r="AH29" s="30">
        <f t="shared" ref="AH29" si="55">J29+V29</f>
        <v>0</v>
      </c>
      <c r="AI29" s="292">
        <f t="shared" ref="AI29" si="56">K29+W29</f>
        <v>0</v>
      </c>
      <c r="AJ29" s="477">
        <f t="shared" ref="AJ29" si="57">L29+X29</f>
        <v>0</v>
      </c>
      <c r="AK29" s="478">
        <f t="shared" ref="AK29" si="58">M29+Y29</f>
        <v>0</v>
      </c>
      <c r="AL29" s="30">
        <f t="shared" ref="AL29" si="59">N29+Z29</f>
        <v>0</v>
      </c>
      <c r="AM29" s="30">
        <f t="shared" ref="AM29" si="60">O29+AA29</f>
        <v>0</v>
      </c>
      <c r="AN29" s="30">
        <f t="shared" ref="AN29" si="61">P29+AB29</f>
        <v>0</v>
      </c>
      <c r="AO29" s="30">
        <f t="shared" ref="AO29" si="62">Q29+AC29</f>
        <v>0</v>
      </c>
      <c r="AP29" s="30">
        <f t="shared" ref="AP29" si="63">R29+AD29</f>
        <v>0</v>
      </c>
      <c r="AQ29" s="31">
        <f t="shared" ref="AQ29" si="64">S29+AE29</f>
        <v>0</v>
      </c>
      <c r="AR29" s="208"/>
      <c r="AS29" s="89"/>
      <c r="AT29" s="391"/>
      <c r="AU29" s="391"/>
      <c r="AV29" s="391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4" customFormat="1" ht="25.5" customHeight="1">
      <c r="A30" s="486">
        <v>4</v>
      </c>
      <c r="B30" s="66"/>
      <c r="C30" s="66"/>
      <c r="D30" s="572" t="s">
        <v>17</v>
      </c>
      <c r="E30" s="572"/>
      <c r="F30" s="572"/>
      <c r="G30" s="573"/>
      <c r="H30" s="75">
        <f t="shared" ref="H30" si="65">SUM(I30:S30)</f>
        <v>0</v>
      </c>
      <c r="I30" s="77">
        <f>I31+I37</f>
        <v>0</v>
      </c>
      <c r="J30" s="61">
        <f>J31+J37</f>
        <v>0</v>
      </c>
      <c r="K30" s="79">
        <f t="shared" ref="K30:S30" si="66">K31+K37</f>
        <v>0</v>
      </c>
      <c r="L30" s="304">
        <f t="shared" si="66"/>
        <v>0</v>
      </c>
      <c r="M30" s="95">
        <f t="shared" si="66"/>
        <v>0</v>
      </c>
      <c r="N30" s="78">
        <f t="shared" si="66"/>
        <v>0</v>
      </c>
      <c r="O30" s="78">
        <f t="shared" si="66"/>
        <v>0</v>
      </c>
      <c r="P30" s="78">
        <f t="shared" si="66"/>
        <v>0</v>
      </c>
      <c r="Q30" s="78">
        <f t="shared" si="66"/>
        <v>0</v>
      </c>
      <c r="R30" s="78">
        <f t="shared" si="66"/>
        <v>0</v>
      </c>
      <c r="S30" s="79">
        <f t="shared" si="66"/>
        <v>0</v>
      </c>
      <c r="T30" s="239">
        <f t="shared" ref="T30" si="67">SUM(U30:AE30)</f>
        <v>0</v>
      </c>
      <c r="U30" s="77">
        <f>U31+U37</f>
        <v>0</v>
      </c>
      <c r="V30" s="61">
        <f>V31+V37</f>
        <v>0</v>
      </c>
      <c r="W30" s="79">
        <f t="shared" ref="W30:AE30" si="68">W31+W37</f>
        <v>0</v>
      </c>
      <c r="X30" s="304">
        <f t="shared" si="68"/>
        <v>0</v>
      </c>
      <c r="Y30" s="95">
        <f t="shared" si="68"/>
        <v>0</v>
      </c>
      <c r="Z30" s="78">
        <f t="shared" si="68"/>
        <v>0</v>
      </c>
      <c r="AA30" s="78">
        <f t="shared" si="68"/>
        <v>0</v>
      </c>
      <c r="AB30" s="78">
        <f t="shared" si="68"/>
        <v>0</v>
      </c>
      <c r="AC30" s="78">
        <f t="shared" si="68"/>
        <v>0</v>
      </c>
      <c r="AD30" s="78">
        <f t="shared" si="68"/>
        <v>0</v>
      </c>
      <c r="AE30" s="79">
        <f t="shared" si="68"/>
        <v>0</v>
      </c>
      <c r="AF30" s="264">
        <f t="shared" ref="AF30" si="69">SUM(AG30:AQ30)</f>
        <v>0</v>
      </c>
      <c r="AG30" s="318">
        <f>AG31+AG37</f>
        <v>0</v>
      </c>
      <c r="AH30" s="265">
        <f>AH31+AH37</f>
        <v>0</v>
      </c>
      <c r="AI30" s="241">
        <f t="shared" ref="AI30:AQ30" si="70">AI31+AI37</f>
        <v>0</v>
      </c>
      <c r="AJ30" s="306">
        <f t="shared" si="70"/>
        <v>0</v>
      </c>
      <c r="AK30" s="242">
        <f t="shared" si="70"/>
        <v>0</v>
      </c>
      <c r="AL30" s="243">
        <f t="shared" si="70"/>
        <v>0</v>
      </c>
      <c r="AM30" s="243">
        <f t="shared" si="70"/>
        <v>0</v>
      </c>
      <c r="AN30" s="243">
        <f t="shared" si="70"/>
        <v>0</v>
      </c>
      <c r="AO30" s="243">
        <f t="shared" si="70"/>
        <v>0</v>
      </c>
      <c r="AP30" s="243">
        <f t="shared" si="70"/>
        <v>0</v>
      </c>
      <c r="AQ30" s="241">
        <f t="shared" si="70"/>
        <v>0</v>
      </c>
      <c r="AR30" s="208"/>
      <c r="AS30" s="89"/>
      <c r="AT30" s="391"/>
      <c r="AU30" s="391"/>
      <c r="AV30" s="391"/>
      <c r="AW30" s="194"/>
      <c r="AX30" s="192"/>
      <c r="AY30" s="192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</row>
    <row r="31" spans="1:136" s="73" customFormat="1" ht="24.75" customHeight="1">
      <c r="A31" s="568">
        <v>42</v>
      </c>
      <c r="B31" s="569"/>
      <c r="C31" s="487"/>
      <c r="D31" s="570" t="s">
        <v>45</v>
      </c>
      <c r="E31" s="570"/>
      <c r="F31" s="570"/>
      <c r="G31" s="571"/>
      <c r="H31" s="75">
        <f>SUM(I31:S31)</f>
        <v>0</v>
      </c>
      <c r="I31" s="77">
        <f>SUM(I32:I36)</f>
        <v>0</v>
      </c>
      <c r="J31" s="61">
        <f>SUM(J32:J36)</f>
        <v>0</v>
      </c>
      <c r="K31" s="79">
        <f t="shared" ref="K31:S31" si="71">SUM(K32:K36)</f>
        <v>0</v>
      </c>
      <c r="L31" s="304">
        <f t="shared" si="71"/>
        <v>0</v>
      </c>
      <c r="M31" s="95">
        <f t="shared" si="71"/>
        <v>0</v>
      </c>
      <c r="N31" s="78">
        <f t="shared" si="71"/>
        <v>0</v>
      </c>
      <c r="O31" s="78">
        <f t="shared" si="71"/>
        <v>0</v>
      </c>
      <c r="P31" s="78">
        <f t="shared" si="71"/>
        <v>0</v>
      </c>
      <c r="Q31" s="78">
        <f t="shared" si="71"/>
        <v>0</v>
      </c>
      <c r="R31" s="78">
        <f t="shared" si="71"/>
        <v>0</v>
      </c>
      <c r="S31" s="79">
        <f t="shared" si="71"/>
        <v>0</v>
      </c>
      <c r="T31" s="239">
        <f>SUM(U31:AE31)</f>
        <v>0</v>
      </c>
      <c r="U31" s="77">
        <f>SUM(U32:U36)</f>
        <v>0</v>
      </c>
      <c r="V31" s="61">
        <f>SUM(V32:V36)</f>
        <v>0</v>
      </c>
      <c r="W31" s="79">
        <f t="shared" ref="W31:AE31" si="72">SUM(W32:W36)</f>
        <v>0</v>
      </c>
      <c r="X31" s="304">
        <f t="shared" si="72"/>
        <v>0</v>
      </c>
      <c r="Y31" s="95">
        <f t="shared" si="72"/>
        <v>0</v>
      </c>
      <c r="Z31" s="78">
        <f t="shared" si="72"/>
        <v>0</v>
      </c>
      <c r="AA31" s="78">
        <f t="shared" si="72"/>
        <v>0</v>
      </c>
      <c r="AB31" s="78">
        <f t="shared" si="72"/>
        <v>0</v>
      </c>
      <c r="AC31" s="78">
        <f t="shared" si="72"/>
        <v>0</v>
      </c>
      <c r="AD31" s="78">
        <f t="shared" si="72"/>
        <v>0</v>
      </c>
      <c r="AE31" s="79">
        <f t="shared" si="72"/>
        <v>0</v>
      </c>
      <c r="AF31" s="264">
        <f>SUM(AG31:AQ31)</f>
        <v>0</v>
      </c>
      <c r="AG31" s="318">
        <f>SUM(AG32:AG36)</f>
        <v>0</v>
      </c>
      <c r="AH31" s="265">
        <f>SUM(AH32:AH36)</f>
        <v>0</v>
      </c>
      <c r="AI31" s="241">
        <f t="shared" ref="AI31:AQ31" si="73">SUM(AI32:AI36)</f>
        <v>0</v>
      </c>
      <c r="AJ31" s="306">
        <f t="shared" si="73"/>
        <v>0</v>
      </c>
      <c r="AK31" s="242">
        <f t="shared" si="73"/>
        <v>0</v>
      </c>
      <c r="AL31" s="243">
        <f t="shared" si="73"/>
        <v>0</v>
      </c>
      <c r="AM31" s="243">
        <f t="shared" si="73"/>
        <v>0</v>
      </c>
      <c r="AN31" s="243">
        <f t="shared" si="73"/>
        <v>0</v>
      </c>
      <c r="AO31" s="243">
        <f t="shared" si="73"/>
        <v>0</v>
      </c>
      <c r="AP31" s="243">
        <f t="shared" si="73"/>
        <v>0</v>
      </c>
      <c r="AQ31" s="241">
        <f t="shared" si="73"/>
        <v>0</v>
      </c>
      <c r="AR31" s="208"/>
      <c r="AS31" s="89"/>
      <c r="AT31" s="391"/>
      <c r="AU31" s="391"/>
      <c r="AV31" s="391"/>
      <c r="AW31" s="192"/>
      <c r="AX31" s="89"/>
      <c r="AY31" s="89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</row>
    <row r="32" spans="1:136" s="72" customFormat="1" ht="15.75" customHeight="1">
      <c r="A32" s="232"/>
      <c r="B32" s="181"/>
      <c r="C32" s="181">
        <v>421</v>
      </c>
      <c r="D32" s="566" t="s">
        <v>71</v>
      </c>
      <c r="E32" s="566"/>
      <c r="F32" s="566"/>
      <c r="G32" s="566"/>
      <c r="H32" s="76">
        <f>SUM(I32:S32)</f>
        <v>0</v>
      </c>
      <c r="I32" s="80"/>
      <c r="J32" s="94"/>
      <c r="K32" s="82"/>
      <c r="L32" s="305"/>
      <c r="M32" s="120"/>
      <c r="N32" s="81"/>
      <c r="O32" s="81"/>
      <c r="P32" s="81"/>
      <c r="Q32" s="81"/>
      <c r="R32" s="81"/>
      <c r="S32" s="82"/>
      <c r="T32" s="28">
        <f>SUM(U32:AE32)</f>
        <v>0</v>
      </c>
      <c r="U32" s="80"/>
      <c r="V32" s="94"/>
      <c r="W32" s="82"/>
      <c r="X32" s="305"/>
      <c r="Y32" s="120"/>
      <c r="Z32" s="81"/>
      <c r="AA32" s="81"/>
      <c r="AB32" s="81"/>
      <c r="AC32" s="81"/>
      <c r="AD32" s="81"/>
      <c r="AE32" s="82"/>
      <c r="AF32" s="109">
        <f>SUM(AG32:AQ32)</f>
        <v>0</v>
      </c>
      <c r="AG32" s="29">
        <f t="shared" ref="AG32:AG34" si="74">I32+U32</f>
        <v>0</v>
      </c>
      <c r="AH32" s="92">
        <f t="shared" ref="AH32:AH36" si="75">J32+V32</f>
        <v>0</v>
      </c>
      <c r="AI32" s="31">
        <f t="shared" ref="AI32:AI36" si="76">K32+W32</f>
        <v>0</v>
      </c>
      <c r="AJ32" s="329">
        <f t="shared" ref="AJ32:AJ36" si="77">L32+X32</f>
        <v>0</v>
      </c>
      <c r="AK32" s="292">
        <f t="shared" ref="AK32:AK36" si="78">M32+Y32</f>
        <v>0</v>
      </c>
      <c r="AL32" s="30">
        <f t="shared" ref="AL32:AL36" si="79">N32+Z32</f>
        <v>0</v>
      </c>
      <c r="AM32" s="30">
        <f t="shared" ref="AM32:AM36" si="80">O32+AA32</f>
        <v>0</v>
      </c>
      <c r="AN32" s="30">
        <f t="shared" ref="AN32:AN36" si="81">P32+AB32</f>
        <v>0</v>
      </c>
      <c r="AO32" s="30">
        <f t="shared" ref="AO32:AO36" si="82">Q32+AC32</f>
        <v>0</v>
      </c>
      <c r="AP32" s="30">
        <f t="shared" ref="AP32:AP36" si="83">R32+AD32</f>
        <v>0</v>
      </c>
      <c r="AQ32" s="31">
        <f t="shared" ref="AQ32:AQ36" si="84">S32+AE32</f>
        <v>0</v>
      </c>
      <c r="AR32" s="208"/>
      <c r="AS32" s="89"/>
      <c r="AT32" s="391"/>
      <c r="AU32" s="391"/>
      <c r="AV32" s="391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2" customFormat="1" ht="15">
      <c r="A33" s="232"/>
      <c r="B33" s="181"/>
      <c r="C33" s="181">
        <v>422</v>
      </c>
      <c r="D33" s="566" t="s">
        <v>11</v>
      </c>
      <c r="E33" s="566"/>
      <c r="F33" s="566"/>
      <c r="G33" s="567"/>
      <c r="H33" s="76">
        <f>SUM(I33:S33)</f>
        <v>0</v>
      </c>
      <c r="I33" s="80"/>
      <c r="J33" s="94"/>
      <c r="K33" s="82"/>
      <c r="L33" s="305"/>
      <c r="M33" s="120"/>
      <c r="N33" s="81"/>
      <c r="O33" s="81"/>
      <c r="P33" s="81"/>
      <c r="Q33" s="81"/>
      <c r="R33" s="81"/>
      <c r="S33" s="82"/>
      <c r="T33" s="28">
        <f>SUM(U33:AE33)</f>
        <v>0</v>
      </c>
      <c r="U33" s="80"/>
      <c r="V33" s="94"/>
      <c r="W33" s="82"/>
      <c r="X33" s="305"/>
      <c r="Y33" s="120"/>
      <c r="Z33" s="81"/>
      <c r="AA33" s="81"/>
      <c r="AB33" s="81"/>
      <c r="AC33" s="81"/>
      <c r="AD33" s="81"/>
      <c r="AE33" s="82"/>
      <c r="AF33" s="109">
        <f>SUM(AG33:AQ33)</f>
        <v>0</v>
      </c>
      <c r="AG33" s="29">
        <f t="shared" si="74"/>
        <v>0</v>
      </c>
      <c r="AH33" s="92">
        <f t="shared" si="75"/>
        <v>0</v>
      </c>
      <c r="AI33" s="31">
        <f t="shared" si="76"/>
        <v>0</v>
      </c>
      <c r="AJ33" s="329">
        <f t="shared" si="77"/>
        <v>0</v>
      </c>
      <c r="AK33" s="292">
        <f t="shared" si="78"/>
        <v>0</v>
      </c>
      <c r="AL33" s="30">
        <f t="shared" si="79"/>
        <v>0</v>
      </c>
      <c r="AM33" s="30">
        <f t="shared" si="80"/>
        <v>0</v>
      </c>
      <c r="AN33" s="30">
        <f t="shared" si="81"/>
        <v>0</v>
      </c>
      <c r="AO33" s="30">
        <f t="shared" si="82"/>
        <v>0</v>
      </c>
      <c r="AP33" s="30">
        <f t="shared" si="83"/>
        <v>0</v>
      </c>
      <c r="AQ33" s="31">
        <f t="shared" si="84"/>
        <v>0</v>
      </c>
      <c r="AR33" s="208"/>
      <c r="AS33" s="89"/>
      <c r="AT33" s="391"/>
      <c r="AU33" s="391"/>
      <c r="AV33" s="391"/>
      <c r="AW33" s="89"/>
      <c r="AX33" s="446"/>
      <c r="AY33" s="446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</row>
    <row r="34" spans="1:136" s="72" customFormat="1" ht="15">
      <c r="A34" s="232"/>
      <c r="B34" s="181"/>
      <c r="C34" s="181">
        <v>423</v>
      </c>
      <c r="D34" s="566" t="s">
        <v>89</v>
      </c>
      <c r="E34" s="566"/>
      <c r="F34" s="566"/>
      <c r="G34" s="567"/>
      <c r="H34" s="76">
        <f t="shared" ref="H34:H39" si="85">SUM(I34:S34)</f>
        <v>0</v>
      </c>
      <c r="I34" s="80"/>
      <c r="J34" s="94"/>
      <c r="K34" s="82"/>
      <c r="L34" s="305"/>
      <c r="M34" s="120"/>
      <c r="N34" s="81"/>
      <c r="O34" s="81"/>
      <c r="P34" s="81"/>
      <c r="Q34" s="81"/>
      <c r="R34" s="81"/>
      <c r="S34" s="82"/>
      <c r="T34" s="28">
        <f t="shared" ref="T34:T39" si="86">SUM(U34:AE34)</f>
        <v>0</v>
      </c>
      <c r="U34" s="80"/>
      <c r="V34" s="94"/>
      <c r="W34" s="82"/>
      <c r="X34" s="305"/>
      <c r="Y34" s="120"/>
      <c r="Z34" s="81"/>
      <c r="AA34" s="81"/>
      <c r="AB34" s="81"/>
      <c r="AC34" s="81"/>
      <c r="AD34" s="81"/>
      <c r="AE34" s="82"/>
      <c r="AF34" s="109">
        <f t="shared" ref="AF34:AF39" si="87">SUM(AG34:AQ34)</f>
        <v>0</v>
      </c>
      <c r="AG34" s="29">
        <f t="shared" si="74"/>
        <v>0</v>
      </c>
      <c r="AH34" s="92">
        <f t="shared" si="75"/>
        <v>0</v>
      </c>
      <c r="AI34" s="31">
        <f t="shared" si="76"/>
        <v>0</v>
      </c>
      <c r="AJ34" s="329">
        <f t="shared" si="77"/>
        <v>0</v>
      </c>
      <c r="AK34" s="292">
        <f t="shared" si="78"/>
        <v>0</v>
      </c>
      <c r="AL34" s="30">
        <f t="shared" si="79"/>
        <v>0</v>
      </c>
      <c r="AM34" s="30">
        <f t="shared" si="80"/>
        <v>0</v>
      </c>
      <c r="AN34" s="30">
        <f t="shared" si="81"/>
        <v>0</v>
      </c>
      <c r="AO34" s="30">
        <f t="shared" si="82"/>
        <v>0</v>
      </c>
      <c r="AP34" s="30">
        <f t="shared" si="83"/>
        <v>0</v>
      </c>
      <c r="AQ34" s="31">
        <f t="shared" si="84"/>
        <v>0</v>
      </c>
      <c r="AR34" s="208"/>
      <c r="AS34" s="446"/>
      <c r="AT34" s="391"/>
      <c r="AU34" s="391"/>
      <c r="AV34" s="391"/>
      <c r="AW34" s="89"/>
      <c r="AX34" s="62"/>
      <c r="AY34" s="62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2" customFormat="1" ht="15">
      <c r="A35" s="227"/>
      <c r="B35" s="281"/>
      <c r="C35" s="281">
        <v>424</v>
      </c>
      <c r="D35" s="566" t="s">
        <v>46</v>
      </c>
      <c r="E35" s="566"/>
      <c r="F35" s="566"/>
      <c r="G35" s="567"/>
      <c r="H35" s="76">
        <f t="shared" si="85"/>
        <v>0</v>
      </c>
      <c r="I35" s="80"/>
      <c r="J35" s="94"/>
      <c r="K35" s="82"/>
      <c r="L35" s="305"/>
      <c r="M35" s="120"/>
      <c r="N35" s="81"/>
      <c r="O35" s="81"/>
      <c r="P35" s="81"/>
      <c r="Q35" s="81"/>
      <c r="R35" s="81"/>
      <c r="S35" s="82"/>
      <c r="T35" s="28">
        <f t="shared" si="86"/>
        <v>0</v>
      </c>
      <c r="U35" s="80"/>
      <c r="V35" s="94"/>
      <c r="W35" s="82"/>
      <c r="X35" s="305"/>
      <c r="Y35" s="120"/>
      <c r="Z35" s="81"/>
      <c r="AA35" s="81"/>
      <c r="AB35" s="81"/>
      <c r="AC35" s="81"/>
      <c r="AD35" s="81"/>
      <c r="AE35" s="82"/>
      <c r="AF35" s="109">
        <f t="shared" si="87"/>
        <v>0</v>
      </c>
      <c r="AG35" s="29">
        <f>I35+U35</f>
        <v>0</v>
      </c>
      <c r="AH35" s="92">
        <f t="shared" si="75"/>
        <v>0</v>
      </c>
      <c r="AI35" s="31">
        <f t="shared" si="76"/>
        <v>0</v>
      </c>
      <c r="AJ35" s="329">
        <f t="shared" si="77"/>
        <v>0</v>
      </c>
      <c r="AK35" s="292">
        <f t="shared" si="78"/>
        <v>0</v>
      </c>
      <c r="AL35" s="30">
        <f t="shared" si="79"/>
        <v>0</v>
      </c>
      <c r="AM35" s="30">
        <f t="shared" si="80"/>
        <v>0</v>
      </c>
      <c r="AN35" s="30">
        <f t="shared" si="81"/>
        <v>0</v>
      </c>
      <c r="AO35" s="30">
        <f t="shared" si="82"/>
        <v>0</v>
      </c>
      <c r="AP35" s="30">
        <f t="shared" si="83"/>
        <v>0</v>
      </c>
      <c r="AQ35" s="31">
        <f t="shared" si="84"/>
        <v>0</v>
      </c>
      <c r="AR35" s="208"/>
      <c r="AS35" s="62"/>
      <c r="AT35" s="391"/>
      <c r="AU35" s="391"/>
      <c r="AV35" s="391"/>
      <c r="AW35" s="89"/>
      <c r="AX35" s="194"/>
      <c r="AY35" s="194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</row>
    <row r="36" spans="1:136" s="72" customFormat="1" ht="15">
      <c r="A36" s="232"/>
      <c r="B36" s="181"/>
      <c r="C36" s="181">
        <v>426</v>
      </c>
      <c r="D36" s="566" t="s">
        <v>85</v>
      </c>
      <c r="E36" s="566"/>
      <c r="F36" s="566"/>
      <c r="G36" s="567"/>
      <c r="H36" s="76">
        <f t="shared" si="85"/>
        <v>0</v>
      </c>
      <c r="I36" s="80"/>
      <c r="J36" s="94"/>
      <c r="K36" s="82"/>
      <c r="L36" s="305"/>
      <c r="M36" s="120"/>
      <c r="N36" s="81"/>
      <c r="O36" s="81"/>
      <c r="P36" s="81"/>
      <c r="Q36" s="81"/>
      <c r="R36" s="81"/>
      <c r="S36" s="82"/>
      <c r="T36" s="28">
        <f t="shared" si="86"/>
        <v>0</v>
      </c>
      <c r="U36" s="80"/>
      <c r="V36" s="94"/>
      <c r="W36" s="82"/>
      <c r="X36" s="305"/>
      <c r="Y36" s="120"/>
      <c r="Z36" s="81"/>
      <c r="AA36" s="81"/>
      <c r="AB36" s="81"/>
      <c r="AC36" s="81"/>
      <c r="AD36" s="81"/>
      <c r="AE36" s="82"/>
      <c r="AF36" s="109">
        <f t="shared" si="87"/>
        <v>0</v>
      </c>
      <c r="AG36" s="29">
        <f t="shared" ref="AG36" si="88">I36+U36</f>
        <v>0</v>
      </c>
      <c r="AH36" s="92">
        <f t="shared" si="75"/>
        <v>0</v>
      </c>
      <c r="AI36" s="31">
        <f t="shared" si="76"/>
        <v>0</v>
      </c>
      <c r="AJ36" s="329">
        <f t="shared" si="77"/>
        <v>0</v>
      </c>
      <c r="AK36" s="292">
        <f t="shared" si="78"/>
        <v>0</v>
      </c>
      <c r="AL36" s="30">
        <f t="shared" si="79"/>
        <v>0</v>
      </c>
      <c r="AM36" s="30">
        <f t="shared" si="80"/>
        <v>0</v>
      </c>
      <c r="AN36" s="30">
        <f t="shared" si="81"/>
        <v>0</v>
      </c>
      <c r="AO36" s="30">
        <f t="shared" si="82"/>
        <v>0</v>
      </c>
      <c r="AP36" s="30">
        <f t="shared" si="83"/>
        <v>0</v>
      </c>
      <c r="AQ36" s="31">
        <f t="shared" si="84"/>
        <v>0</v>
      </c>
      <c r="AR36" s="208"/>
      <c r="AS36" s="62"/>
      <c r="AT36" s="391"/>
      <c r="AU36" s="391"/>
      <c r="AV36" s="391"/>
      <c r="AW36" s="89"/>
      <c r="AX36" s="194"/>
      <c r="AY36" s="194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</row>
    <row r="37" spans="1:136" s="89" customFormat="1" ht="26.25" customHeight="1">
      <c r="A37" s="520">
        <v>45</v>
      </c>
      <c r="B37" s="521"/>
      <c r="C37" s="485"/>
      <c r="D37" s="522" t="s">
        <v>86</v>
      </c>
      <c r="E37" s="522"/>
      <c r="F37" s="522"/>
      <c r="G37" s="522"/>
      <c r="H37" s="239">
        <f t="shared" si="85"/>
        <v>0</v>
      </c>
      <c r="I37" s="265">
        <f>I38+I39</f>
        <v>0</v>
      </c>
      <c r="J37" s="265">
        <f>J38+J39</f>
        <v>0</v>
      </c>
      <c r="K37" s="241">
        <f t="shared" ref="K37:S37" si="89">K38+K39</f>
        <v>0</v>
      </c>
      <c r="L37" s="306">
        <f t="shared" si="89"/>
        <v>0</v>
      </c>
      <c r="M37" s="242">
        <f t="shared" si="89"/>
        <v>0</v>
      </c>
      <c r="N37" s="243">
        <f t="shared" si="89"/>
        <v>0</v>
      </c>
      <c r="O37" s="243">
        <f t="shared" si="89"/>
        <v>0</v>
      </c>
      <c r="P37" s="243">
        <f t="shared" si="89"/>
        <v>0</v>
      </c>
      <c r="Q37" s="243">
        <f t="shared" si="89"/>
        <v>0</v>
      </c>
      <c r="R37" s="243">
        <f t="shared" si="89"/>
        <v>0</v>
      </c>
      <c r="S37" s="244">
        <f t="shared" si="89"/>
        <v>0</v>
      </c>
      <c r="T37" s="239">
        <f t="shared" si="86"/>
        <v>0</v>
      </c>
      <c r="U37" s="265">
        <f>U38+U39</f>
        <v>0</v>
      </c>
      <c r="V37" s="243">
        <f>V38+V39</f>
        <v>0</v>
      </c>
      <c r="W37" s="241">
        <f t="shared" ref="W37:AE37" si="90">W38+W39</f>
        <v>0</v>
      </c>
      <c r="X37" s="306">
        <f t="shared" si="90"/>
        <v>0</v>
      </c>
      <c r="Y37" s="242">
        <f t="shared" si="90"/>
        <v>0</v>
      </c>
      <c r="Z37" s="243">
        <f t="shared" si="90"/>
        <v>0</v>
      </c>
      <c r="AA37" s="243">
        <f t="shared" si="90"/>
        <v>0</v>
      </c>
      <c r="AB37" s="243">
        <f t="shared" si="90"/>
        <v>0</v>
      </c>
      <c r="AC37" s="243">
        <f t="shared" si="90"/>
        <v>0</v>
      </c>
      <c r="AD37" s="243">
        <f t="shared" si="90"/>
        <v>0</v>
      </c>
      <c r="AE37" s="244">
        <f t="shared" si="90"/>
        <v>0</v>
      </c>
      <c r="AF37" s="264">
        <f t="shared" si="87"/>
        <v>0</v>
      </c>
      <c r="AG37" s="240">
        <f>AG38+AG39</f>
        <v>0</v>
      </c>
      <c r="AH37" s="243">
        <f>AH38+AH39</f>
        <v>0</v>
      </c>
      <c r="AI37" s="241">
        <f t="shared" ref="AI37:AQ37" si="91">AI38+AI39</f>
        <v>0</v>
      </c>
      <c r="AJ37" s="306">
        <f t="shared" si="91"/>
        <v>0</v>
      </c>
      <c r="AK37" s="242">
        <f t="shared" si="91"/>
        <v>0</v>
      </c>
      <c r="AL37" s="243">
        <f t="shared" si="91"/>
        <v>0</v>
      </c>
      <c r="AM37" s="243">
        <f t="shared" si="91"/>
        <v>0</v>
      </c>
      <c r="AN37" s="243">
        <f t="shared" si="91"/>
        <v>0</v>
      </c>
      <c r="AO37" s="243">
        <f t="shared" si="91"/>
        <v>0</v>
      </c>
      <c r="AP37" s="243">
        <f t="shared" si="91"/>
        <v>0</v>
      </c>
      <c r="AQ37" s="244">
        <f t="shared" si="91"/>
        <v>0</v>
      </c>
      <c r="AR37" s="208"/>
      <c r="AT37" s="391"/>
      <c r="AU37" s="391"/>
      <c r="AV37" s="391"/>
      <c r="AX37" s="192"/>
      <c r="AY37" s="192"/>
    </row>
    <row r="38" spans="1:136" s="72" customFormat="1" ht="15">
      <c r="A38" s="232"/>
      <c r="B38" s="181"/>
      <c r="C38" s="181">
        <v>451</v>
      </c>
      <c r="D38" s="566" t="s">
        <v>87</v>
      </c>
      <c r="E38" s="566"/>
      <c r="F38" s="566"/>
      <c r="G38" s="566"/>
      <c r="H38" s="76">
        <f t="shared" si="85"/>
        <v>0</v>
      </c>
      <c r="I38" s="94"/>
      <c r="J38" s="94"/>
      <c r="K38" s="82"/>
      <c r="L38" s="305"/>
      <c r="M38" s="120"/>
      <c r="N38" s="81"/>
      <c r="O38" s="81"/>
      <c r="P38" s="81"/>
      <c r="Q38" s="81"/>
      <c r="R38" s="81"/>
      <c r="S38" s="184"/>
      <c r="T38" s="28">
        <f t="shared" si="86"/>
        <v>0</v>
      </c>
      <c r="U38" s="94"/>
      <c r="V38" s="81"/>
      <c r="W38" s="82"/>
      <c r="X38" s="305"/>
      <c r="Y38" s="120"/>
      <c r="Z38" s="81"/>
      <c r="AA38" s="81"/>
      <c r="AB38" s="81"/>
      <c r="AC38" s="81"/>
      <c r="AD38" s="81"/>
      <c r="AE38" s="184"/>
      <c r="AF38" s="109">
        <f t="shared" si="87"/>
        <v>0</v>
      </c>
      <c r="AG38" s="477">
        <f t="shared" ref="AG38:AG39" si="92">I38+U38</f>
        <v>0</v>
      </c>
      <c r="AH38" s="30">
        <f t="shared" ref="AH38:AH39" si="93">J38+V38</f>
        <v>0</v>
      </c>
      <c r="AI38" s="31">
        <f t="shared" ref="AI38:AI39" si="94">K38+W38</f>
        <v>0</v>
      </c>
      <c r="AJ38" s="329">
        <f t="shared" ref="AJ38:AJ39" si="95">L38+X38</f>
        <v>0</v>
      </c>
      <c r="AK38" s="292">
        <f t="shared" ref="AK38:AK39" si="96">M38+Y38</f>
        <v>0</v>
      </c>
      <c r="AL38" s="30">
        <f t="shared" ref="AL38:AL39" si="97">N38+Z38</f>
        <v>0</v>
      </c>
      <c r="AM38" s="30">
        <f t="shared" ref="AM38:AM39" si="98">O38+AA38</f>
        <v>0</v>
      </c>
      <c r="AN38" s="30">
        <f t="shared" ref="AN38:AN39" si="99">P38+AB38</f>
        <v>0</v>
      </c>
      <c r="AO38" s="30">
        <f t="shared" ref="AO38:AO39" si="100">Q38+AC38</f>
        <v>0</v>
      </c>
      <c r="AP38" s="30">
        <f t="shared" ref="AP38:AP39" si="101">R38+AD38</f>
        <v>0</v>
      </c>
      <c r="AQ38" s="127">
        <f t="shared" ref="AQ38" si="102">S38+AE38</f>
        <v>0</v>
      </c>
      <c r="AR38" s="208"/>
      <c r="AS38" s="89"/>
      <c r="AT38" s="391"/>
      <c r="AU38" s="391"/>
      <c r="AV38" s="391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>
      <c r="A39" s="232"/>
      <c r="B39" s="181"/>
      <c r="C39" s="181">
        <v>452</v>
      </c>
      <c r="D39" s="566" t="s">
        <v>91</v>
      </c>
      <c r="E39" s="566"/>
      <c r="F39" s="566"/>
      <c r="G39" s="566"/>
      <c r="H39" s="76">
        <f t="shared" si="85"/>
        <v>0</v>
      </c>
      <c r="I39" s="94"/>
      <c r="J39" s="94"/>
      <c r="K39" s="82"/>
      <c r="L39" s="305"/>
      <c r="M39" s="120"/>
      <c r="N39" s="81"/>
      <c r="O39" s="81"/>
      <c r="P39" s="81"/>
      <c r="Q39" s="81"/>
      <c r="R39" s="81"/>
      <c r="S39" s="184"/>
      <c r="T39" s="28">
        <f t="shared" si="86"/>
        <v>0</v>
      </c>
      <c r="U39" s="94"/>
      <c r="V39" s="81"/>
      <c r="W39" s="82"/>
      <c r="X39" s="305"/>
      <c r="Y39" s="120"/>
      <c r="Z39" s="81"/>
      <c r="AA39" s="81"/>
      <c r="AB39" s="81"/>
      <c r="AC39" s="81"/>
      <c r="AD39" s="81"/>
      <c r="AE39" s="184"/>
      <c r="AF39" s="109">
        <f t="shared" si="87"/>
        <v>0</v>
      </c>
      <c r="AG39" s="477">
        <f t="shared" si="92"/>
        <v>0</v>
      </c>
      <c r="AH39" s="30">
        <f t="shared" si="93"/>
        <v>0</v>
      </c>
      <c r="AI39" s="31">
        <f t="shared" si="94"/>
        <v>0</v>
      </c>
      <c r="AJ39" s="329">
        <f t="shared" si="95"/>
        <v>0</v>
      </c>
      <c r="AK39" s="292">
        <f t="shared" si="96"/>
        <v>0</v>
      </c>
      <c r="AL39" s="30">
        <f t="shared" si="97"/>
        <v>0</v>
      </c>
      <c r="AM39" s="30">
        <f t="shared" si="98"/>
        <v>0</v>
      </c>
      <c r="AN39" s="30">
        <f t="shared" si="99"/>
        <v>0</v>
      </c>
      <c r="AO39" s="30">
        <f t="shared" si="100"/>
        <v>0</v>
      </c>
      <c r="AP39" s="30">
        <f t="shared" si="101"/>
        <v>0</v>
      </c>
      <c r="AQ39" s="127">
        <f>S39+AE39</f>
        <v>0</v>
      </c>
      <c r="AR39" s="208"/>
      <c r="AS39" s="89"/>
      <c r="AT39" s="391"/>
      <c r="AU39" s="391"/>
      <c r="AV39" s="391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0.5" customHeight="1">
      <c r="A40" s="281"/>
      <c r="B40" s="281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8"/>
      <c r="AS40" s="89"/>
      <c r="AT40" s="391"/>
      <c r="AU40" s="391"/>
      <c r="AV40" s="391"/>
      <c r="AW40" s="89"/>
      <c r="AX40" s="126"/>
      <c r="AY40" s="126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4" customFormat="1" ht="25.9" customHeight="1">
      <c r="A41" s="574" t="s">
        <v>122</v>
      </c>
      <c r="B41" s="575"/>
      <c r="C41" s="575"/>
      <c r="D41" s="576" t="s">
        <v>145</v>
      </c>
      <c r="E41" s="576"/>
      <c r="F41" s="576"/>
      <c r="G41" s="577"/>
      <c r="H41" s="83">
        <f>SUM(I41:S41)</f>
        <v>0</v>
      </c>
      <c r="I41" s="84">
        <f>I42+I54</f>
        <v>0</v>
      </c>
      <c r="J41" s="287">
        <f>J42+J54</f>
        <v>0</v>
      </c>
      <c r="K41" s="86">
        <f t="shared" ref="K41:S41" si="103">K42+K54</f>
        <v>0</v>
      </c>
      <c r="L41" s="303">
        <f t="shared" si="103"/>
        <v>0</v>
      </c>
      <c r="M41" s="122">
        <f t="shared" si="103"/>
        <v>0</v>
      </c>
      <c r="N41" s="85">
        <f t="shared" si="103"/>
        <v>0</v>
      </c>
      <c r="O41" s="85">
        <f t="shared" ref="O41" si="104">O42+O54</f>
        <v>0</v>
      </c>
      <c r="P41" s="85">
        <f t="shared" si="103"/>
        <v>0</v>
      </c>
      <c r="Q41" s="85">
        <f t="shared" si="103"/>
        <v>0</v>
      </c>
      <c r="R41" s="85">
        <f t="shared" si="103"/>
        <v>0</v>
      </c>
      <c r="S41" s="86">
        <f t="shared" si="103"/>
        <v>0</v>
      </c>
      <c r="T41" s="247">
        <f>SUM(U41:AE41)</f>
        <v>6657</v>
      </c>
      <c r="U41" s="84">
        <f>U42+U54</f>
        <v>0</v>
      </c>
      <c r="V41" s="287">
        <f>V42+V54</f>
        <v>0</v>
      </c>
      <c r="W41" s="86">
        <f t="shared" ref="W41:AE41" si="105">W42+W54</f>
        <v>0</v>
      </c>
      <c r="X41" s="303">
        <f t="shared" si="105"/>
        <v>0</v>
      </c>
      <c r="Y41" s="122">
        <f t="shared" si="105"/>
        <v>0</v>
      </c>
      <c r="Z41" s="85">
        <f t="shared" si="105"/>
        <v>0</v>
      </c>
      <c r="AA41" s="85">
        <f t="shared" ref="AA41" si="106">AA42+AA54</f>
        <v>5157</v>
      </c>
      <c r="AB41" s="85">
        <f t="shared" si="105"/>
        <v>1500</v>
      </c>
      <c r="AC41" s="85">
        <f t="shared" si="105"/>
        <v>0</v>
      </c>
      <c r="AD41" s="85">
        <f t="shared" si="105"/>
        <v>0</v>
      </c>
      <c r="AE41" s="86">
        <f t="shared" si="105"/>
        <v>0</v>
      </c>
      <c r="AF41" s="263">
        <f>SUM(AG41:AQ41)</f>
        <v>6657</v>
      </c>
      <c r="AG41" s="471">
        <f>AG42+AG54</f>
        <v>0</v>
      </c>
      <c r="AH41" s="472">
        <f>AH42+AH54</f>
        <v>0</v>
      </c>
      <c r="AI41" s="473">
        <f t="shared" ref="AI41:AQ41" si="107">AI42+AI54</f>
        <v>0</v>
      </c>
      <c r="AJ41" s="474">
        <f>AJ42+AJ54</f>
        <v>0</v>
      </c>
      <c r="AK41" s="475">
        <f t="shared" si="107"/>
        <v>0</v>
      </c>
      <c r="AL41" s="476">
        <f t="shared" si="107"/>
        <v>0</v>
      </c>
      <c r="AM41" s="476">
        <f t="shared" ref="AM41" si="108">AM42+AM54</f>
        <v>5157</v>
      </c>
      <c r="AN41" s="476">
        <f t="shared" si="107"/>
        <v>1500</v>
      </c>
      <c r="AO41" s="476">
        <f t="shared" si="107"/>
        <v>0</v>
      </c>
      <c r="AP41" s="476">
        <f t="shared" si="107"/>
        <v>0</v>
      </c>
      <c r="AQ41" s="473">
        <f t="shared" si="107"/>
        <v>0</v>
      </c>
      <c r="AR41" s="208"/>
      <c r="AS41" s="192"/>
      <c r="AT41" s="445" t="s">
        <v>96</v>
      </c>
      <c r="AU41" s="445" t="s">
        <v>118</v>
      </c>
      <c r="AV41" s="445" t="s">
        <v>163</v>
      </c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</row>
    <row r="42" spans="1:136" s="74" customFormat="1" ht="15.75" customHeight="1">
      <c r="A42" s="439">
        <v>3</v>
      </c>
      <c r="B42" s="68"/>
      <c r="C42" s="90"/>
      <c r="D42" s="570" t="s">
        <v>16</v>
      </c>
      <c r="E42" s="570"/>
      <c r="F42" s="570"/>
      <c r="G42" s="571"/>
      <c r="H42" s="75">
        <f t="shared" ref="H42:H63" si="109">SUM(I42:S42)</f>
        <v>0</v>
      </c>
      <c r="I42" s="77">
        <f>I43+I47+I52</f>
        <v>0</v>
      </c>
      <c r="J42" s="61">
        <f t="shared" ref="J42:S42" si="110">J43+J47+J52</f>
        <v>0</v>
      </c>
      <c r="K42" s="79">
        <f t="shared" si="110"/>
        <v>0</v>
      </c>
      <c r="L42" s="304">
        <f t="shared" si="110"/>
        <v>0</v>
      </c>
      <c r="M42" s="95">
        <f t="shared" si="110"/>
        <v>0</v>
      </c>
      <c r="N42" s="78">
        <f t="shared" si="110"/>
        <v>0</v>
      </c>
      <c r="O42" s="78">
        <f t="shared" si="110"/>
        <v>0</v>
      </c>
      <c r="P42" s="78">
        <f t="shared" si="110"/>
        <v>0</v>
      </c>
      <c r="Q42" s="78">
        <f t="shared" si="110"/>
        <v>0</v>
      </c>
      <c r="R42" s="78">
        <f t="shared" si="110"/>
        <v>0</v>
      </c>
      <c r="S42" s="79">
        <f t="shared" si="110"/>
        <v>0</v>
      </c>
      <c r="T42" s="239">
        <f t="shared" ref="T42:T63" si="111">SUM(U42:AE42)</f>
        <v>6657</v>
      </c>
      <c r="U42" s="77">
        <f>U43+U47+U52</f>
        <v>0</v>
      </c>
      <c r="V42" s="61">
        <f t="shared" ref="V42" si="112">V43+V47+V52</f>
        <v>0</v>
      </c>
      <c r="W42" s="79">
        <f t="shared" ref="W42" si="113">W43+W47+W52</f>
        <v>0</v>
      </c>
      <c r="X42" s="304">
        <f t="shared" ref="X42" si="114">X43+X47+X52</f>
        <v>0</v>
      </c>
      <c r="Y42" s="95">
        <f t="shared" ref="Y42" si="115">Y43+Y47+Y52</f>
        <v>0</v>
      </c>
      <c r="Z42" s="78">
        <f t="shared" ref="Z42" si="116">Z43+Z47+Z52</f>
        <v>0</v>
      </c>
      <c r="AA42" s="78">
        <f t="shared" ref="AA42" si="117">AA43+AA47+AA52</f>
        <v>5157</v>
      </c>
      <c r="AB42" s="78">
        <f t="shared" ref="AB42" si="118">AB43+AB47+AB52</f>
        <v>1500</v>
      </c>
      <c r="AC42" s="78">
        <f t="shared" ref="AC42" si="119">AC43+AC47+AC52</f>
        <v>0</v>
      </c>
      <c r="AD42" s="78">
        <f t="shared" ref="AD42" si="120">AD43+AD47+AD52</f>
        <v>0</v>
      </c>
      <c r="AE42" s="79">
        <f t="shared" ref="AE42" si="121">AE43+AE47+AE52</f>
        <v>0</v>
      </c>
      <c r="AF42" s="264">
        <f t="shared" ref="AF42:AF63" si="122">SUM(AG42:AQ42)</f>
        <v>6657</v>
      </c>
      <c r="AG42" s="318">
        <f>AG43+AG47+AG52</f>
        <v>0</v>
      </c>
      <c r="AH42" s="265">
        <f t="shared" ref="AH42" si="123">AH43+AH47+AH52</f>
        <v>0</v>
      </c>
      <c r="AI42" s="241">
        <f t="shared" ref="AI42" si="124">AI43+AI47+AI52</f>
        <v>0</v>
      </c>
      <c r="AJ42" s="306">
        <f t="shared" ref="AJ42" si="125">AJ43+AJ47+AJ52</f>
        <v>0</v>
      </c>
      <c r="AK42" s="242">
        <f t="shared" ref="AK42" si="126">AK43+AK47+AK52</f>
        <v>0</v>
      </c>
      <c r="AL42" s="243">
        <f>AL43+AL47+AL52</f>
        <v>0</v>
      </c>
      <c r="AM42" s="243">
        <f t="shared" ref="AM42" si="127">AM43+AM47+AM52</f>
        <v>5157</v>
      </c>
      <c r="AN42" s="243">
        <f t="shared" ref="AN42" si="128">AN43+AN47+AN52</f>
        <v>1500</v>
      </c>
      <c r="AO42" s="243">
        <f t="shared" ref="AO42" si="129">AO43+AO47+AO52</f>
        <v>0</v>
      </c>
      <c r="AP42" s="243">
        <f t="shared" ref="AP42" si="130">AP43+AP47+AP52</f>
        <v>0</v>
      </c>
      <c r="AQ42" s="241">
        <f t="shared" ref="AQ42" si="131">AQ43+AQ47+AQ52</f>
        <v>0</v>
      </c>
      <c r="AR42" s="208"/>
      <c r="AS42" s="89">
        <v>311</v>
      </c>
      <c r="AT42" s="391">
        <f>SUMIFS($H$16:$H$187,$C$16:$C$187,$AS42)</f>
        <v>2970000</v>
      </c>
      <c r="AU42" s="391">
        <f>SUMIFS($T$16:$T$187,$C$16:$C$187,$AS42)</f>
        <v>0</v>
      </c>
      <c r="AV42" s="391">
        <f>SUMIFS($AF$16:$AF$187,$C$16:$C$187,$AS42)</f>
        <v>2970000</v>
      </c>
      <c r="AW42" s="194"/>
      <c r="AX42" s="192"/>
      <c r="AY42" s="192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</row>
    <row r="43" spans="1:136" s="73" customFormat="1" ht="15.75" customHeight="1">
      <c r="A43" s="568">
        <v>31</v>
      </c>
      <c r="B43" s="569"/>
      <c r="C43" s="90"/>
      <c r="D43" s="570" t="s">
        <v>0</v>
      </c>
      <c r="E43" s="570"/>
      <c r="F43" s="570"/>
      <c r="G43" s="571"/>
      <c r="H43" s="75">
        <f t="shared" si="109"/>
        <v>0</v>
      </c>
      <c r="I43" s="77">
        <f>SUM(I44:I46)</f>
        <v>0</v>
      </c>
      <c r="J43" s="61">
        <f>SUM(J44:J46)</f>
        <v>0</v>
      </c>
      <c r="K43" s="79">
        <f t="shared" ref="K43:S43" si="132">SUM(K44:K46)</f>
        <v>0</v>
      </c>
      <c r="L43" s="304">
        <f t="shared" si="132"/>
        <v>0</v>
      </c>
      <c r="M43" s="95">
        <f t="shared" si="132"/>
        <v>0</v>
      </c>
      <c r="N43" s="78">
        <f t="shared" si="132"/>
        <v>0</v>
      </c>
      <c r="O43" s="78">
        <f t="shared" ref="O43" si="133">SUM(O44:O46)</f>
        <v>0</v>
      </c>
      <c r="P43" s="78">
        <f t="shared" si="132"/>
        <v>0</v>
      </c>
      <c r="Q43" s="78">
        <f t="shared" si="132"/>
        <v>0</v>
      </c>
      <c r="R43" s="78">
        <f t="shared" si="132"/>
        <v>0</v>
      </c>
      <c r="S43" s="231">
        <f t="shared" si="132"/>
        <v>0</v>
      </c>
      <c r="T43" s="250">
        <f t="shared" si="111"/>
        <v>0</v>
      </c>
      <c r="U43" s="77">
        <f>SUM(U44:U46)</f>
        <v>0</v>
      </c>
      <c r="V43" s="61">
        <f>SUM(V44:V46)</f>
        <v>0</v>
      </c>
      <c r="W43" s="79">
        <f t="shared" ref="W43:AE43" si="134">SUM(W44:W46)</f>
        <v>0</v>
      </c>
      <c r="X43" s="304">
        <f t="shared" si="134"/>
        <v>0</v>
      </c>
      <c r="Y43" s="95">
        <f t="shared" si="134"/>
        <v>0</v>
      </c>
      <c r="Z43" s="78">
        <f t="shared" si="134"/>
        <v>0</v>
      </c>
      <c r="AA43" s="78">
        <f t="shared" ref="AA43" si="135">SUM(AA44:AA46)</f>
        <v>0</v>
      </c>
      <c r="AB43" s="78">
        <f t="shared" si="134"/>
        <v>0</v>
      </c>
      <c r="AC43" s="78">
        <f t="shared" si="134"/>
        <v>0</v>
      </c>
      <c r="AD43" s="78">
        <f t="shared" si="134"/>
        <v>0</v>
      </c>
      <c r="AE43" s="231">
        <f t="shared" si="134"/>
        <v>0</v>
      </c>
      <c r="AF43" s="264">
        <f t="shared" si="122"/>
        <v>0</v>
      </c>
      <c r="AG43" s="318">
        <f>SUM(AG44:AG46)</f>
        <v>0</v>
      </c>
      <c r="AH43" s="265">
        <f>SUM(AH44:AH46)</f>
        <v>0</v>
      </c>
      <c r="AI43" s="241">
        <f t="shared" ref="AI43:AQ43" si="136">SUM(AI44:AI46)</f>
        <v>0</v>
      </c>
      <c r="AJ43" s="306">
        <f t="shared" si="136"/>
        <v>0</v>
      </c>
      <c r="AK43" s="242">
        <f t="shared" si="136"/>
        <v>0</v>
      </c>
      <c r="AL43" s="243">
        <f t="shared" si="136"/>
        <v>0</v>
      </c>
      <c r="AM43" s="243">
        <f t="shared" ref="AM43" si="137">SUM(AM44:AM46)</f>
        <v>0</v>
      </c>
      <c r="AN43" s="243">
        <f t="shared" si="136"/>
        <v>0</v>
      </c>
      <c r="AO43" s="243">
        <f t="shared" si="136"/>
        <v>0</v>
      </c>
      <c r="AP43" s="243">
        <f t="shared" si="136"/>
        <v>0</v>
      </c>
      <c r="AQ43" s="244">
        <f t="shared" si="136"/>
        <v>0</v>
      </c>
      <c r="AR43" s="208"/>
      <c r="AS43" s="89">
        <v>312</v>
      </c>
      <c r="AT43" s="391">
        <f>SUMIFS($H$16:$H$187,$C$16:$C$187,$AS43)</f>
        <v>165000</v>
      </c>
      <c r="AU43" s="391">
        <f>SUMIFS($T$16:$T$187,$C$16:$C$187,$AS43)</f>
        <v>0</v>
      </c>
      <c r="AV43" s="391">
        <f>SUMIFS($AF$16:$AF$187,$C$16:$C$187,$AS43)</f>
        <v>165000</v>
      </c>
      <c r="AW43" s="192"/>
      <c r="AX43" s="89"/>
      <c r="AY43" s="89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</row>
    <row r="44" spans="1:136" s="72" customFormat="1" ht="15.75" customHeight="1">
      <c r="A44" s="232"/>
      <c r="B44" s="181"/>
      <c r="C44" s="181">
        <v>311</v>
      </c>
      <c r="D44" s="566" t="s">
        <v>1</v>
      </c>
      <c r="E44" s="566"/>
      <c r="F44" s="566"/>
      <c r="G44" s="566"/>
      <c r="H44" s="76">
        <f t="shared" si="109"/>
        <v>0</v>
      </c>
      <c r="I44" s="80"/>
      <c r="J44" s="94"/>
      <c r="K44" s="82"/>
      <c r="L44" s="305"/>
      <c r="M44" s="120"/>
      <c r="N44" s="81"/>
      <c r="O44" s="81"/>
      <c r="P44" s="81"/>
      <c r="Q44" s="81"/>
      <c r="R44" s="81"/>
      <c r="S44" s="82"/>
      <c r="T44" s="28">
        <f>SUM(U44:AE44)</f>
        <v>0</v>
      </c>
      <c r="U44" s="80"/>
      <c r="V44" s="94"/>
      <c r="W44" s="82"/>
      <c r="X44" s="305"/>
      <c r="Y44" s="120"/>
      <c r="Z44" s="81"/>
      <c r="AA44" s="81"/>
      <c r="AB44" s="81"/>
      <c r="AC44" s="81"/>
      <c r="AD44" s="81"/>
      <c r="AE44" s="82"/>
      <c r="AF44" s="109">
        <f t="shared" si="122"/>
        <v>0</v>
      </c>
      <c r="AG44" s="29">
        <f>I44+U44</f>
        <v>0</v>
      </c>
      <c r="AH44" s="92">
        <f t="shared" ref="AH44:AQ46" si="138">J44+V44</f>
        <v>0</v>
      </c>
      <c r="AI44" s="31">
        <f t="shared" si="138"/>
        <v>0</v>
      </c>
      <c r="AJ44" s="329">
        <f t="shared" si="138"/>
        <v>0</v>
      </c>
      <c r="AK44" s="292">
        <f t="shared" si="138"/>
        <v>0</v>
      </c>
      <c r="AL44" s="30">
        <f t="shared" si="138"/>
        <v>0</v>
      </c>
      <c r="AM44" s="30">
        <f t="shared" si="138"/>
        <v>0</v>
      </c>
      <c r="AN44" s="30">
        <f t="shared" si="138"/>
        <v>0</v>
      </c>
      <c r="AO44" s="30">
        <f t="shared" si="138"/>
        <v>0</v>
      </c>
      <c r="AP44" s="30">
        <f t="shared" si="138"/>
        <v>0</v>
      </c>
      <c r="AQ44" s="31">
        <f t="shared" si="138"/>
        <v>0</v>
      </c>
      <c r="AR44" s="208"/>
      <c r="AS44" s="89">
        <v>313</v>
      </c>
      <c r="AT44" s="391">
        <f>SUMIFS($H$16:$H$187,$C$16:$C$187,$AS44)</f>
        <v>495000</v>
      </c>
      <c r="AU44" s="391">
        <f>SUMIFS($T$16:$T$187,$C$16:$C$187,$AS44)</f>
        <v>0</v>
      </c>
      <c r="AV44" s="391">
        <f>SUMIFS($AF$16:$AF$187,$C$16:$C$187,$AS44)</f>
        <v>495000</v>
      </c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5.75" customHeight="1">
      <c r="A45" s="232"/>
      <c r="B45" s="181"/>
      <c r="C45" s="181">
        <v>312</v>
      </c>
      <c r="D45" s="566" t="s">
        <v>2</v>
      </c>
      <c r="E45" s="566"/>
      <c r="F45" s="566"/>
      <c r="G45" s="567"/>
      <c r="H45" s="76">
        <f t="shared" si="109"/>
        <v>0</v>
      </c>
      <c r="I45" s="80"/>
      <c r="J45" s="94"/>
      <c r="K45" s="82"/>
      <c r="L45" s="305"/>
      <c r="M45" s="120"/>
      <c r="N45" s="81"/>
      <c r="O45" s="81"/>
      <c r="P45" s="81"/>
      <c r="Q45" s="81"/>
      <c r="R45" s="81"/>
      <c r="S45" s="82"/>
      <c r="T45" s="28">
        <f t="shared" si="111"/>
        <v>0</v>
      </c>
      <c r="U45" s="80"/>
      <c r="V45" s="94"/>
      <c r="W45" s="82"/>
      <c r="X45" s="305"/>
      <c r="Y45" s="120"/>
      <c r="Z45" s="81"/>
      <c r="AA45" s="81"/>
      <c r="AB45" s="81"/>
      <c r="AC45" s="81"/>
      <c r="AD45" s="81"/>
      <c r="AE45" s="82"/>
      <c r="AF45" s="109">
        <f t="shared" si="122"/>
        <v>0</v>
      </c>
      <c r="AG45" s="29">
        <f>I45+U45</f>
        <v>0</v>
      </c>
      <c r="AH45" s="92">
        <f t="shared" si="138"/>
        <v>0</v>
      </c>
      <c r="AI45" s="31">
        <f t="shared" si="138"/>
        <v>0</v>
      </c>
      <c r="AJ45" s="329">
        <f t="shared" si="138"/>
        <v>0</v>
      </c>
      <c r="AK45" s="292">
        <f t="shared" si="138"/>
        <v>0</v>
      </c>
      <c r="AL45" s="30">
        <f t="shared" si="138"/>
        <v>0</v>
      </c>
      <c r="AM45" s="30">
        <f t="shared" si="138"/>
        <v>0</v>
      </c>
      <c r="AN45" s="30">
        <f t="shared" si="138"/>
        <v>0</v>
      </c>
      <c r="AO45" s="30">
        <f t="shared" si="138"/>
        <v>0</v>
      </c>
      <c r="AP45" s="30">
        <f t="shared" si="138"/>
        <v>0</v>
      </c>
      <c r="AQ45" s="31">
        <f t="shared" si="138"/>
        <v>0</v>
      </c>
      <c r="AR45" s="208"/>
      <c r="AS45" s="192"/>
      <c r="AT45" s="391"/>
      <c r="AU45" s="391"/>
      <c r="AV45" s="391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2" customFormat="1" ht="15.75" customHeight="1">
      <c r="A46" s="232"/>
      <c r="B46" s="181"/>
      <c r="C46" s="181">
        <v>313</v>
      </c>
      <c r="D46" s="566" t="s">
        <v>3</v>
      </c>
      <c r="E46" s="566"/>
      <c r="F46" s="566"/>
      <c r="G46" s="566"/>
      <c r="H46" s="76">
        <f t="shared" si="109"/>
        <v>0</v>
      </c>
      <c r="I46" s="80"/>
      <c r="J46" s="94"/>
      <c r="K46" s="82"/>
      <c r="L46" s="305"/>
      <c r="M46" s="120"/>
      <c r="N46" s="81"/>
      <c r="O46" s="81"/>
      <c r="P46" s="81"/>
      <c r="Q46" s="81"/>
      <c r="R46" s="81"/>
      <c r="S46" s="82"/>
      <c r="T46" s="28">
        <f t="shared" si="111"/>
        <v>0</v>
      </c>
      <c r="U46" s="80"/>
      <c r="V46" s="94"/>
      <c r="W46" s="82"/>
      <c r="X46" s="305"/>
      <c r="Y46" s="120"/>
      <c r="Z46" s="81"/>
      <c r="AA46" s="81"/>
      <c r="AB46" s="81"/>
      <c r="AC46" s="81"/>
      <c r="AD46" s="81"/>
      <c r="AE46" s="82"/>
      <c r="AF46" s="109">
        <f t="shared" si="122"/>
        <v>0</v>
      </c>
      <c r="AG46" s="29">
        <f t="shared" ref="AG46" si="139">I46+U46</f>
        <v>0</v>
      </c>
      <c r="AH46" s="92">
        <f t="shared" si="138"/>
        <v>0</v>
      </c>
      <c r="AI46" s="31">
        <f t="shared" si="138"/>
        <v>0</v>
      </c>
      <c r="AJ46" s="329">
        <f t="shared" si="138"/>
        <v>0</v>
      </c>
      <c r="AK46" s="292">
        <f t="shared" si="138"/>
        <v>0</v>
      </c>
      <c r="AL46" s="30">
        <f t="shared" si="138"/>
        <v>0</v>
      </c>
      <c r="AM46" s="30">
        <f t="shared" si="138"/>
        <v>0</v>
      </c>
      <c r="AN46" s="30">
        <f t="shared" si="138"/>
        <v>0</v>
      </c>
      <c r="AO46" s="30">
        <f t="shared" si="138"/>
        <v>0</v>
      </c>
      <c r="AP46" s="30">
        <f t="shared" si="138"/>
        <v>0</v>
      </c>
      <c r="AQ46" s="31">
        <f t="shared" si="138"/>
        <v>0</v>
      </c>
      <c r="AR46" s="208"/>
      <c r="AS46" s="89">
        <v>321</v>
      </c>
      <c r="AT46" s="391">
        <f>SUMIFS($H$16:$H$187,$C$16:$C$187,$AS46)</f>
        <v>318500</v>
      </c>
      <c r="AU46" s="391">
        <f>SUMIFS($T$16:$T$187,$C$16:$C$187,$AS46)</f>
        <v>2800</v>
      </c>
      <c r="AV46" s="391">
        <f>SUMIFS($AF$16:$AF$187,$C$16:$C$187,$AS46)</f>
        <v>321300</v>
      </c>
      <c r="AW46" s="89"/>
      <c r="AX46" s="192"/>
      <c r="AY46" s="192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</row>
    <row r="47" spans="1:136" s="73" customFormat="1" ht="15.75" customHeight="1">
      <c r="A47" s="568">
        <v>32</v>
      </c>
      <c r="B47" s="569"/>
      <c r="C47" s="90"/>
      <c r="D47" s="570" t="s">
        <v>4</v>
      </c>
      <c r="E47" s="570"/>
      <c r="F47" s="570"/>
      <c r="G47" s="571"/>
      <c r="H47" s="75">
        <f t="shared" si="109"/>
        <v>0</v>
      </c>
      <c r="I47" s="77">
        <f>SUM(I48:I51)</f>
        <v>0</v>
      </c>
      <c r="J47" s="61">
        <f>SUM(J48:J51)</f>
        <v>0</v>
      </c>
      <c r="K47" s="79">
        <f t="shared" ref="K47:S47" si="140">SUM(K48:K51)</f>
        <v>0</v>
      </c>
      <c r="L47" s="304">
        <f t="shared" si="140"/>
        <v>0</v>
      </c>
      <c r="M47" s="95">
        <f t="shared" si="140"/>
        <v>0</v>
      </c>
      <c r="N47" s="78">
        <f t="shared" si="140"/>
        <v>0</v>
      </c>
      <c r="O47" s="78">
        <f t="shared" ref="O47" si="141">SUM(O48:O51)</f>
        <v>0</v>
      </c>
      <c r="P47" s="78">
        <f t="shared" si="140"/>
        <v>0</v>
      </c>
      <c r="Q47" s="78">
        <f t="shared" si="140"/>
        <v>0</v>
      </c>
      <c r="R47" s="78">
        <f t="shared" si="140"/>
        <v>0</v>
      </c>
      <c r="S47" s="79">
        <f t="shared" si="140"/>
        <v>0</v>
      </c>
      <c r="T47" s="239">
        <f t="shared" si="111"/>
        <v>6657</v>
      </c>
      <c r="U47" s="77">
        <f t="shared" ref="U47:AE47" si="142">SUM(U48:U51)</f>
        <v>0</v>
      </c>
      <c r="V47" s="61">
        <f t="shared" ref="V47" si="143">SUM(V48:V51)</f>
        <v>0</v>
      </c>
      <c r="W47" s="79">
        <f t="shared" si="142"/>
        <v>0</v>
      </c>
      <c r="X47" s="304">
        <f t="shared" si="142"/>
        <v>0</v>
      </c>
      <c r="Y47" s="95">
        <f t="shared" si="142"/>
        <v>0</v>
      </c>
      <c r="Z47" s="78">
        <f t="shared" si="142"/>
        <v>0</v>
      </c>
      <c r="AA47" s="78">
        <f t="shared" ref="AA47" si="144">SUM(AA48:AA51)</f>
        <v>5157</v>
      </c>
      <c r="AB47" s="78">
        <f t="shared" si="142"/>
        <v>1500</v>
      </c>
      <c r="AC47" s="78">
        <f t="shared" si="142"/>
        <v>0</v>
      </c>
      <c r="AD47" s="78">
        <f t="shared" si="142"/>
        <v>0</v>
      </c>
      <c r="AE47" s="79">
        <f t="shared" si="142"/>
        <v>0</v>
      </c>
      <c r="AF47" s="264">
        <f t="shared" si="122"/>
        <v>6657</v>
      </c>
      <c r="AG47" s="318">
        <f t="shared" ref="AG47:AQ47" si="145">SUM(AG48:AG51)</f>
        <v>0</v>
      </c>
      <c r="AH47" s="265">
        <f t="shared" ref="AH47" si="146">SUM(AH48:AH51)</f>
        <v>0</v>
      </c>
      <c r="AI47" s="241">
        <f t="shared" si="145"/>
        <v>0</v>
      </c>
      <c r="AJ47" s="306">
        <f t="shared" si="145"/>
        <v>0</v>
      </c>
      <c r="AK47" s="242">
        <f t="shared" si="145"/>
        <v>0</v>
      </c>
      <c r="AL47" s="243">
        <f t="shared" si="145"/>
        <v>0</v>
      </c>
      <c r="AM47" s="243">
        <f t="shared" ref="AM47" si="147">SUM(AM48:AM51)</f>
        <v>5157</v>
      </c>
      <c r="AN47" s="243">
        <f t="shared" si="145"/>
        <v>1500</v>
      </c>
      <c r="AO47" s="243">
        <f t="shared" si="145"/>
        <v>0</v>
      </c>
      <c r="AP47" s="243">
        <f t="shared" si="145"/>
        <v>0</v>
      </c>
      <c r="AQ47" s="241">
        <f t="shared" si="145"/>
        <v>0</v>
      </c>
      <c r="AR47" s="208"/>
      <c r="AS47" s="89">
        <v>322</v>
      </c>
      <c r="AT47" s="391">
        <f>SUMIFS($H$16:$H$187,$C$16:$C$187,$AS47)</f>
        <v>356000</v>
      </c>
      <c r="AU47" s="391">
        <f>SUMIFS($T$16:$T$187,$C$16:$C$187,$AS47)</f>
        <v>18452</v>
      </c>
      <c r="AV47" s="391">
        <f>SUMIFS($AF$16:$AF$187,$C$16:$C$187,$AS47)</f>
        <v>374452</v>
      </c>
      <c r="AW47" s="192"/>
      <c r="AX47" s="89"/>
      <c r="AY47" s="89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2" customFormat="1" ht="15.75" customHeight="1">
      <c r="A48" s="232"/>
      <c r="B48" s="181"/>
      <c r="C48" s="181">
        <v>321</v>
      </c>
      <c r="D48" s="566" t="s">
        <v>5</v>
      </c>
      <c r="E48" s="566"/>
      <c r="F48" s="566"/>
      <c r="G48" s="566"/>
      <c r="H48" s="76">
        <f t="shared" si="109"/>
        <v>0</v>
      </c>
      <c r="I48" s="80"/>
      <c r="J48" s="94"/>
      <c r="K48" s="82"/>
      <c r="L48" s="305"/>
      <c r="M48" s="120"/>
      <c r="N48" s="81"/>
      <c r="O48" s="81"/>
      <c r="P48" s="81"/>
      <c r="Q48" s="81"/>
      <c r="R48" s="81"/>
      <c r="S48" s="82"/>
      <c r="T48" s="28">
        <f t="shared" si="111"/>
        <v>0</v>
      </c>
      <c r="U48" s="80"/>
      <c r="V48" s="94"/>
      <c r="W48" s="82"/>
      <c r="X48" s="305"/>
      <c r="Y48" s="120"/>
      <c r="Z48" s="81"/>
      <c r="AA48" s="81"/>
      <c r="AB48" s="81"/>
      <c r="AC48" s="81"/>
      <c r="AD48" s="81"/>
      <c r="AE48" s="82"/>
      <c r="AF48" s="109">
        <f t="shared" si="122"/>
        <v>0</v>
      </c>
      <c r="AG48" s="29">
        <f t="shared" ref="AG48:AG51" si="148">I48+U48</f>
        <v>0</v>
      </c>
      <c r="AH48" s="92">
        <f t="shared" ref="AH48:AH51" si="149">J48+V48</f>
        <v>0</v>
      </c>
      <c r="AI48" s="31">
        <f t="shared" ref="AI48:AI51" si="150">K48+W48</f>
        <v>0</v>
      </c>
      <c r="AJ48" s="329">
        <f t="shared" ref="AJ48:AJ51" si="151">L48+X48</f>
        <v>0</v>
      </c>
      <c r="AK48" s="292">
        <f t="shared" ref="AK48:AK51" si="152">M48+Y48</f>
        <v>0</v>
      </c>
      <c r="AL48" s="30">
        <f t="shared" ref="AL48:AL51" si="153">N48+Z48</f>
        <v>0</v>
      </c>
      <c r="AM48" s="30">
        <f t="shared" ref="AM48:AM51" si="154">O48+AA48</f>
        <v>0</v>
      </c>
      <c r="AN48" s="30">
        <f t="shared" ref="AN48:AN51" si="155">P48+AB48</f>
        <v>0</v>
      </c>
      <c r="AO48" s="30">
        <f t="shared" ref="AO48:AO51" si="156">Q48+AC48</f>
        <v>0</v>
      </c>
      <c r="AP48" s="30">
        <f t="shared" ref="AP48:AP51" si="157">R48+AD48</f>
        <v>0</v>
      </c>
      <c r="AQ48" s="31">
        <f t="shared" ref="AQ48:AQ51" si="158">S48+AE48</f>
        <v>0</v>
      </c>
      <c r="AR48" s="208"/>
      <c r="AS48" s="89">
        <v>323</v>
      </c>
      <c r="AT48" s="391">
        <f>SUMIFS($H$16:$H$187,$C$16:$C$187,$AS48)</f>
        <v>117500</v>
      </c>
      <c r="AU48" s="391">
        <f>SUMIFS($T$16:$T$187,$C$16:$C$187,$AS48)</f>
        <v>166100</v>
      </c>
      <c r="AV48" s="391">
        <f>SUMIFS($AF$16:$AF$187,$C$16:$C$187,$AS48)</f>
        <v>283600</v>
      </c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</row>
    <row r="49" spans="1:136" s="72" customFormat="1" ht="15.75" customHeight="1">
      <c r="A49" s="232"/>
      <c r="B49" s="181"/>
      <c r="C49" s="181">
        <v>322</v>
      </c>
      <c r="D49" s="566" t="s">
        <v>6</v>
      </c>
      <c r="E49" s="566"/>
      <c r="F49" s="566"/>
      <c r="G49" s="566"/>
      <c r="H49" s="76">
        <f t="shared" si="109"/>
        <v>0</v>
      </c>
      <c r="I49" s="80"/>
      <c r="J49" s="94"/>
      <c r="K49" s="82"/>
      <c r="L49" s="305"/>
      <c r="M49" s="120"/>
      <c r="N49" s="81"/>
      <c r="O49" s="81"/>
      <c r="P49" s="81"/>
      <c r="Q49" s="81"/>
      <c r="R49" s="81"/>
      <c r="S49" s="82"/>
      <c r="T49" s="28">
        <f t="shared" si="111"/>
        <v>6657</v>
      </c>
      <c r="U49" s="80"/>
      <c r="V49" s="94"/>
      <c r="W49" s="82"/>
      <c r="X49" s="305"/>
      <c r="Y49" s="120"/>
      <c r="Z49" s="81"/>
      <c r="AA49" s="81">
        <v>5157</v>
      </c>
      <c r="AB49" s="81">
        <v>1500</v>
      </c>
      <c r="AC49" s="81"/>
      <c r="AD49" s="81"/>
      <c r="AE49" s="82"/>
      <c r="AF49" s="109">
        <f t="shared" si="122"/>
        <v>6657</v>
      </c>
      <c r="AG49" s="29">
        <f t="shared" si="148"/>
        <v>0</v>
      </c>
      <c r="AH49" s="92">
        <f t="shared" si="149"/>
        <v>0</v>
      </c>
      <c r="AI49" s="31">
        <f t="shared" si="150"/>
        <v>0</v>
      </c>
      <c r="AJ49" s="329">
        <f t="shared" si="151"/>
        <v>0</v>
      </c>
      <c r="AK49" s="292">
        <f t="shared" si="152"/>
        <v>0</v>
      </c>
      <c r="AL49" s="30">
        <f t="shared" si="153"/>
        <v>0</v>
      </c>
      <c r="AM49" s="30">
        <f t="shared" si="154"/>
        <v>5157</v>
      </c>
      <c r="AN49" s="30">
        <f t="shared" si="155"/>
        <v>1500</v>
      </c>
      <c r="AO49" s="30">
        <f t="shared" si="156"/>
        <v>0</v>
      </c>
      <c r="AP49" s="30">
        <f t="shared" si="157"/>
        <v>0</v>
      </c>
      <c r="AQ49" s="31">
        <f t="shared" si="158"/>
        <v>0</v>
      </c>
      <c r="AR49" s="208"/>
      <c r="AS49" s="89">
        <v>324</v>
      </c>
      <c r="AT49" s="391">
        <f>SUMIFS($H$16:$H$187,$C$16:$C$187,$AS49)</f>
        <v>0</v>
      </c>
      <c r="AU49" s="391">
        <f>SUMIFS($T$16:$T$187,$C$16:$C$187,$AS49)</f>
        <v>5000</v>
      </c>
      <c r="AV49" s="391">
        <f>SUMIFS($AF$16:$AF$187,$C$16:$C$187,$AS49)</f>
        <v>5000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>
      <c r="A50" s="232"/>
      <c r="B50" s="181"/>
      <c r="C50" s="181">
        <v>323</v>
      </c>
      <c r="D50" s="566" t="s">
        <v>7</v>
      </c>
      <c r="E50" s="566"/>
      <c r="F50" s="566"/>
      <c r="G50" s="566"/>
      <c r="H50" s="76">
        <f>SUM(I50:S50)</f>
        <v>0</v>
      </c>
      <c r="I50" s="80"/>
      <c r="J50" s="94"/>
      <c r="K50" s="82"/>
      <c r="L50" s="305"/>
      <c r="M50" s="120"/>
      <c r="N50" s="81"/>
      <c r="O50" s="81"/>
      <c r="P50" s="81"/>
      <c r="Q50" s="81"/>
      <c r="R50" s="81"/>
      <c r="S50" s="82"/>
      <c r="T50" s="28">
        <f>SUM(U50:AE50)</f>
        <v>0</v>
      </c>
      <c r="U50" s="80"/>
      <c r="V50" s="94"/>
      <c r="W50" s="82"/>
      <c r="X50" s="305"/>
      <c r="Y50" s="120"/>
      <c r="Z50" s="81"/>
      <c r="AA50" s="81"/>
      <c r="AB50" s="81"/>
      <c r="AC50" s="81"/>
      <c r="AD50" s="81"/>
      <c r="AE50" s="82"/>
      <c r="AF50" s="109">
        <f>SUM(AG50:AQ50)</f>
        <v>0</v>
      </c>
      <c r="AG50" s="29">
        <f t="shared" si="148"/>
        <v>0</v>
      </c>
      <c r="AH50" s="92">
        <f t="shared" si="149"/>
        <v>0</v>
      </c>
      <c r="AI50" s="31">
        <f t="shared" si="150"/>
        <v>0</v>
      </c>
      <c r="AJ50" s="329">
        <f t="shared" si="151"/>
        <v>0</v>
      </c>
      <c r="AK50" s="292">
        <f t="shared" si="152"/>
        <v>0</v>
      </c>
      <c r="AL50" s="30">
        <f t="shared" si="153"/>
        <v>0</v>
      </c>
      <c r="AM50" s="30">
        <f t="shared" si="154"/>
        <v>0</v>
      </c>
      <c r="AN50" s="30">
        <f t="shared" si="155"/>
        <v>0</v>
      </c>
      <c r="AO50" s="30">
        <f t="shared" si="156"/>
        <v>0</v>
      </c>
      <c r="AP50" s="30">
        <f t="shared" si="157"/>
        <v>0</v>
      </c>
      <c r="AQ50" s="31">
        <f t="shared" si="158"/>
        <v>0</v>
      </c>
      <c r="AR50" s="208"/>
      <c r="AS50" s="89">
        <v>329</v>
      </c>
      <c r="AT50" s="391">
        <f>SUMIFS($H$16:$H$187,$C$16:$C$187,$AS50)</f>
        <v>32500</v>
      </c>
      <c r="AU50" s="391">
        <f>SUMIFS($T$16:$T$187,$C$16:$C$187,$AS50)</f>
        <v>8000</v>
      </c>
      <c r="AV50" s="391">
        <f>SUMIFS($AF$16:$AF$187,$C$16:$C$187,$AS50)</f>
        <v>40500</v>
      </c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>
      <c r="A51" s="232"/>
      <c r="B51" s="181"/>
      <c r="C51" s="181">
        <v>329</v>
      </c>
      <c r="D51" s="566" t="s">
        <v>8</v>
      </c>
      <c r="E51" s="566"/>
      <c r="F51" s="566"/>
      <c r="G51" s="567"/>
      <c r="H51" s="76">
        <f t="shared" si="109"/>
        <v>0</v>
      </c>
      <c r="I51" s="80"/>
      <c r="J51" s="94"/>
      <c r="K51" s="82"/>
      <c r="L51" s="305"/>
      <c r="M51" s="120"/>
      <c r="N51" s="81"/>
      <c r="O51" s="81"/>
      <c r="P51" s="81"/>
      <c r="Q51" s="81"/>
      <c r="R51" s="81"/>
      <c r="S51" s="82"/>
      <c r="T51" s="28">
        <f t="shared" si="111"/>
        <v>0</v>
      </c>
      <c r="U51" s="80"/>
      <c r="V51" s="94"/>
      <c r="W51" s="82"/>
      <c r="X51" s="305"/>
      <c r="Y51" s="120"/>
      <c r="Z51" s="81"/>
      <c r="AA51" s="81"/>
      <c r="AB51" s="81"/>
      <c r="AC51" s="81"/>
      <c r="AD51" s="81"/>
      <c r="AE51" s="82"/>
      <c r="AF51" s="109">
        <f t="shared" si="122"/>
        <v>0</v>
      </c>
      <c r="AG51" s="29">
        <f t="shared" si="148"/>
        <v>0</v>
      </c>
      <c r="AH51" s="92">
        <f t="shared" si="149"/>
        <v>0</v>
      </c>
      <c r="AI51" s="31">
        <f t="shared" si="150"/>
        <v>0</v>
      </c>
      <c r="AJ51" s="329">
        <f t="shared" si="151"/>
        <v>0</v>
      </c>
      <c r="AK51" s="292">
        <f t="shared" si="152"/>
        <v>0</v>
      </c>
      <c r="AL51" s="30">
        <f t="shared" si="153"/>
        <v>0</v>
      </c>
      <c r="AM51" s="30">
        <f t="shared" si="154"/>
        <v>0</v>
      </c>
      <c r="AN51" s="30">
        <f t="shared" si="155"/>
        <v>0</v>
      </c>
      <c r="AO51" s="30">
        <f t="shared" si="156"/>
        <v>0</v>
      </c>
      <c r="AP51" s="30">
        <f t="shared" si="157"/>
        <v>0</v>
      </c>
      <c r="AQ51" s="31">
        <f t="shared" si="158"/>
        <v>0</v>
      </c>
      <c r="AR51" s="208"/>
      <c r="AS51" s="192"/>
      <c r="AT51" s="391"/>
      <c r="AU51" s="391"/>
      <c r="AV51" s="391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27.6" customHeight="1">
      <c r="A52" s="568">
        <v>36</v>
      </c>
      <c r="B52" s="569"/>
      <c r="C52" s="90"/>
      <c r="D52" s="570" t="s">
        <v>270</v>
      </c>
      <c r="E52" s="570"/>
      <c r="F52" s="570"/>
      <c r="G52" s="571"/>
      <c r="H52" s="75">
        <f t="shared" ref="H52:H53" si="159">SUM(I52:S52)</f>
        <v>0</v>
      </c>
      <c r="I52" s="77">
        <f>I53</f>
        <v>0</v>
      </c>
      <c r="J52" s="61">
        <f t="shared" ref="J52:S52" si="160">J53</f>
        <v>0</v>
      </c>
      <c r="K52" s="79">
        <f t="shared" si="160"/>
        <v>0</v>
      </c>
      <c r="L52" s="304">
        <f t="shared" si="160"/>
        <v>0</v>
      </c>
      <c r="M52" s="95">
        <f t="shared" si="160"/>
        <v>0</v>
      </c>
      <c r="N52" s="78">
        <f t="shared" si="160"/>
        <v>0</v>
      </c>
      <c r="O52" s="78">
        <f t="shared" si="160"/>
        <v>0</v>
      </c>
      <c r="P52" s="78">
        <f t="shared" si="160"/>
        <v>0</v>
      </c>
      <c r="Q52" s="78">
        <f t="shared" si="160"/>
        <v>0</v>
      </c>
      <c r="R52" s="78">
        <f t="shared" si="160"/>
        <v>0</v>
      </c>
      <c r="S52" s="79">
        <f t="shared" si="160"/>
        <v>0</v>
      </c>
      <c r="T52" s="239">
        <f t="shared" ref="T52:T53" si="161">SUM(U52:AE52)</f>
        <v>0</v>
      </c>
      <c r="U52" s="77">
        <f>U53</f>
        <v>0</v>
      </c>
      <c r="V52" s="61">
        <f t="shared" ref="V52" si="162">V53</f>
        <v>0</v>
      </c>
      <c r="W52" s="79">
        <f t="shared" ref="W52" si="163">W53</f>
        <v>0</v>
      </c>
      <c r="X52" s="304">
        <f t="shared" ref="X52" si="164">X53</f>
        <v>0</v>
      </c>
      <c r="Y52" s="95">
        <f t="shared" ref="Y52" si="165">Y53</f>
        <v>0</v>
      </c>
      <c r="Z52" s="78">
        <f t="shared" ref="Z52" si="166">Z53</f>
        <v>0</v>
      </c>
      <c r="AA52" s="78">
        <f t="shared" ref="AA52" si="167">AA53</f>
        <v>0</v>
      </c>
      <c r="AB52" s="78">
        <f t="shared" ref="AB52" si="168">AB53</f>
        <v>0</v>
      </c>
      <c r="AC52" s="78">
        <f t="shared" ref="AC52" si="169">AC53</f>
        <v>0</v>
      </c>
      <c r="AD52" s="78">
        <f t="shared" ref="AD52" si="170">AD53</f>
        <v>0</v>
      </c>
      <c r="AE52" s="79">
        <f t="shared" ref="AE52" si="171">AE53</f>
        <v>0</v>
      </c>
      <c r="AF52" s="264">
        <f t="shared" ref="AF52:AF53" si="172">SUM(AG52:AQ52)</f>
        <v>0</v>
      </c>
      <c r="AG52" s="318">
        <f>AG53</f>
        <v>0</v>
      </c>
      <c r="AH52" s="265">
        <f t="shared" ref="AH52" si="173">AH53</f>
        <v>0</v>
      </c>
      <c r="AI52" s="241">
        <f t="shared" ref="AI52" si="174">AI53</f>
        <v>0</v>
      </c>
      <c r="AJ52" s="306">
        <f t="shared" ref="AJ52" si="175">AJ53</f>
        <v>0</v>
      </c>
      <c r="AK52" s="242">
        <f t="shared" ref="AK52" si="176">AK53</f>
        <v>0</v>
      </c>
      <c r="AL52" s="243">
        <f t="shared" ref="AL52" si="177">AL53</f>
        <v>0</v>
      </c>
      <c r="AM52" s="243">
        <f t="shared" ref="AM52" si="178">AM53</f>
        <v>0</v>
      </c>
      <c r="AN52" s="243">
        <f t="shared" ref="AN52" si="179">AN53</f>
        <v>0</v>
      </c>
      <c r="AO52" s="243">
        <f t="shared" ref="AO52" si="180">AO53</f>
        <v>0</v>
      </c>
      <c r="AP52" s="243">
        <f t="shared" ref="AP52" si="181">AP53</f>
        <v>0</v>
      </c>
      <c r="AQ52" s="241">
        <f t="shared" ref="AQ52" si="182">AQ53</f>
        <v>0</v>
      </c>
      <c r="AR52" s="208"/>
      <c r="AS52" s="89">
        <v>342</v>
      </c>
      <c r="AT52" s="391">
        <f>SUMIFS($H$16:$H$187,$C$16:$C$187,$AS52)</f>
        <v>0</v>
      </c>
      <c r="AU52" s="391">
        <f>SUMIFS($T$16:$T$187,$C$16:$C$187,$AS52)</f>
        <v>0</v>
      </c>
      <c r="AV52" s="391">
        <f>SUMIFS($AF$16:$AF$187,$C$16:$C$187,$AS52)</f>
        <v>0</v>
      </c>
      <c r="AW52" s="192"/>
      <c r="AX52" s="89"/>
      <c r="AY52" s="89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</row>
    <row r="53" spans="1:136" s="72" customFormat="1" ht="29.45" customHeight="1">
      <c r="A53" s="232"/>
      <c r="B53" s="181"/>
      <c r="C53" s="181">
        <v>369</v>
      </c>
      <c r="D53" s="566" t="s">
        <v>194</v>
      </c>
      <c r="E53" s="566"/>
      <c r="F53" s="566"/>
      <c r="G53" s="567"/>
      <c r="H53" s="76">
        <f t="shared" si="159"/>
        <v>0</v>
      </c>
      <c r="I53" s="392"/>
      <c r="J53" s="81"/>
      <c r="K53" s="120"/>
      <c r="L53" s="392"/>
      <c r="M53" s="393"/>
      <c r="N53" s="81"/>
      <c r="O53" s="81"/>
      <c r="P53" s="81"/>
      <c r="Q53" s="81"/>
      <c r="R53" s="81"/>
      <c r="S53" s="82"/>
      <c r="T53" s="28">
        <f t="shared" si="161"/>
        <v>0</v>
      </c>
      <c r="U53" s="392"/>
      <c r="V53" s="81"/>
      <c r="W53" s="120"/>
      <c r="X53" s="392"/>
      <c r="Y53" s="393"/>
      <c r="Z53" s="81"/>
      <c r="AA53" s="81"/>
      <c r="AB53" s="81"/>
      <c r="AC53" s="81"/>
      <c r="AD53" s="81"/>
      <c r="AE53" s="82"/>
      <c r="AF53" s="109">
        <f t="shared" si="172"/>
        <v>0</v>
      </c>
      <c r="AG53" s="477">
        <f>I53+U53</f>
        <v>0</v>
      </c>
      <c r="AH53" s="30">
        <f t="shared" ref="AH53:AQ53" si="183">J53+V53</f>
        <v>0</v>
      </c>
      <c r="AI53" s="292">
        <f t="shared" si="183"/>
        <v>0</v>
      </c>
      <c r="AJ53" s="477">
        <f t="shared" si="183"/>
        <v>0</v>
      </c>
      <c r="AK53" s="478">
        <f t="shared" si="183"/>
        <v>0</v>
      </c>
      <c r="AL53" s="30">
        <f t="shared" si="183"/>
        <v>0</v>
      </c>
      <c r="AM53" s="30">
        <f t="shared" si="183"/>
        <v>0</v>
      </c>
      <c r="AN53" s="30">
        <f t="shared" si="183"/>
        <v>0</v>
      </c>
      <c r="AO53" s="30">
        <f t="shared" si="183"/>
        <v>0</v>
      </c>
      <c r="AP53" s="30">
        <f t="shared" si="183"/>
        <v>0</v>
      </c>
      <c r="AQ53" s="31">
        <f t="shared" si="183"/>
        <v>0</v>
      </c>
      <c r="AR53" s="208"/>
      <c r="AS53" s="89">
        <v>343</v>
      </c>
      <c r="AT53" s="391">
        <f>SUMIFS($H$16:$H$187,$C$16:$C$187,$AS53)</f>
        <v>5000</v>
      </c>
      <c r="AU53" s="391">
        <f>SUMIFS($T$16:$T$187,$C$16:$C$187,$AS53)</f>
        <v>0</v>
      </c>
      <c r="AV53" s="391">
        <f>SUMIFS($AF$16:$AF$187,$C$16:$C$187,$AS53)</f>
        <v>5000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4" customFormat="1" ht="25.5" customHeight="1">
      <c r="A54" s="439">
        <v>4</v>
      </c>
      <c r="B54" s="66"/>
      <c r="C54" s="66"/>
      <c r="D54" s="572" t="s">
        <v>17</v>
      </c>
      <c r="E54" s="572"/>
      <c r="F54" s="572"/>
      <c r="G54" s="573"/>
      <c r="H54" s="75">
        <f t="shared" si="109"/>
        <v>0</v>
      </c>
      <c r="I54" s="77">
        <f>I55+I61</f>
        <v>0</v>
      </c>
      <c r="J54" s="61">
        <f>J55+J61</f>
        <v>0</v>
      </c>
      <c r="K54" s="79">
        <f t="shared" ref="K54:S54" si="184">K55+K61</f>
        <v>0</v>
      </c>
      <c r="L54" s="304">
        <f t="shared" si="184"/>
        <v>0</v>
      </c>
      <c r="M54" s="95">
        <f t="shared" si="184"/>
        <v>0</v>
      </c>
      <c r="N54" s="78">
        <f t="shared" si="184"/>
        <v>0</v>
      </c>
      <c r="O54" s="78">
        <f t="shared" ref="O54" si="185">O55+O61</f>
        <v>0</v>
      </c>
      <c r="P54" s="78">
        <f t="shared" si="184"/>
        <v>0</v>
      </c>
      <c r="Q54" s="78">
        <f t="shared" si="184"/>
        <v>0</v>
      </c>
      <c r="R54" s="78">
        <f t="shared" si="184"/>
        <v>0</v>
      </c>
      <c r="S54" s="79">
        <f t="shared" si="184"/>
        <v>0</v>
      </c>
      <c r="T54" s="239">
        <f t="shared" si="111"/>
        <v>0</v>
      </c>
      <c r="U54" s="77">
        <f>U55+U61</f>
        <v>0</v>
      </c>
      <c r="V54" s="61">
        <f>V55+V61</f>
        <v>0</v>
      </c>
      <c r="W54" s="79">
        <f t="shared" ref="W54:AE54" si="186">W55+W61</f>
        <v>0</v>
      </c>
      <c r="X54" s="304">
        <f t="shared" si="186"/>
        <v>0</v>
      </c>
      <c r="Y54" s="95">
        <f t="shared" si="186"/>
        <v>0</v>
      </c>
      <c r="Z54" s="78">
        <f t="shared" si="186"/>
        <v>0</v>
      </c>
      <c r="AA54" s="78">
        <f t="shared" ref="AA54" si="187">AA55+AA61</f>
        <v>0</v>
      </c>
      <c r="AB54" s="78">
        <f t="shared" si="186"/>
        <v>0</v>
      </c>
      <c r="AC54" s="78">
        <f t="shared" si="186"/>
        <v>0</v>
      </c>
      <c r="AD54" s="78">
        <f t="shared" si="186"/>
        <v>0</v>
      </c>
      <c r="AE54" s="79">
        <f t="shared" si="186"/>
        <v>0</v>
      </c>
      <c r="AF54" s="264">
        <f t="shared" si="122"/>
        <v>0</v>
      </c>
      <c r="AG54" s="318">
        <f>AG55+AG61</f>
        <v>0</v>
      </c>
      <c r="AH54" s="265">
        <f>AH55+AH61</f>
        <v>0</v>
      </c>
      <c r="AI54" s="241">
        <f t="shared" ref="AI54:AQ54" si="188">AI55+AI61</f>
        <v>0</v>
      </c>
      <c r="AJ54" s="306">
        <f t="shared" si="188"/>
        <v>0</v>
      </c>
      <c r="AK54" s="242">
        <f t="shared" si="188"/>
        <v>0</v>
      </c>
      <c r="AL54" s="243">
        <f t="shared" si="188"/>
        <v>0</v>
      </c>
      <c r="AM54" s="243">
        <f t="shared" ref="AM54" si="189">AM55+AM61</f>
        <v>0</v>
      </c>
      <c r="AN54" s="243">
        <f t="shared" si="188"/>
        <v>0</v>
      </c>
      <c r="AO54" s="243">
        <f t="shared" si="188"/>
        <v>0</v>
      </c>
      <c r="AP54" s="243">
        <f t="shared" si="188"/>
        <v>0</v>
      </c>
      <c r="AQ54" s="241">
        <f t="shared" si="188"/>
        <v>0</v>
      </c>
      <c r="AR54" s="208"/>
      <c r="AS54" s="89"/>
      <c r="AT54" s="391"/>
      <c r="AU54" s="391"/>
      <c r="AV54" s="391"/>
      <c r="AW54" s="194"/>
      <c r="AX54" s="192"/>
      <c r="AY54" s="192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</row>
    <row r="55" spans="1:136" s="73" customFormat="1" ht="24.75" customHeight="1">
      <c r="A55" s="568">
        <v>42</v>
      </c>
      <c r="B55" s="569"/>
      <c r="C55" s="440"/>
      <c r="D55" s="570" t="s">
        <v>45</v>
      </c>
      <c r="E55" s="570"/>
      <c r="F55" s="570"/>
      <c r="G55" s="571"/>
      <c r="H55" s="75">
        <f>SUM(I55:S55)</f>
        <v>0</v>
      </c>
      <c r="I55" s="77">
        <f>SUM(I56:I60)</f>
        <v>0</v>
      </c>
      <c r="J55" s="61">
        <f>SUM(J56:J60)</f>
        <v>0</v>
      </c>
      <c r="K55" s="79">
        <f t="shared" ref="K55:S55" si="190">SUM(K56:K60)</f>
        <v>0</v>
      </c>
      <c r="L55" s="304">
        <f t="shared" si="190"/>
        <v>0</v>
      </c>
      <c r="M55" s="95">
        <f t="shared" si="190"/>
        <v>0</v>
      </c>
      <c r="N55" s="78">
        <f t="shared" si="190"/>
        <v>0</v>
      </c>
      <c r="O55" s="78">
        <f t="shared" ref="O55" si="191">SUM(O56:O60)</f>
        <v>0</v>
      </c>
      <c r="P55" s="78">
        <f t="shared" si="190"/>
        <v>0</v>
      </c>
      <c r="Q55" s="78">
        <f t="shared" si="190"/>
        <v>0</v>
      </c>
      <c r="R55" s="78">
        <f t="shared" si="190"/>
        <v>0</v>
      </c>
      <c r="S55" s="79">
        <f t="shared" si="190"/>
        <v>0</v>
      </c>
      <c r="T55" s="239">
        <f>SUM(U55:AE55)</f>
        <v>0</v>
      </c>
      <c r="U55" s="77">
        <f>SUM(U56:U60)</f>
        <v>0</v>
      </c>
      <c r="V55" s="61">
        <f>SUM(V56:V60)</f>
        <v>0</v>
      </c>
      <c r="W55" s="79">
        <f t="shared" ref="W55:AE55" si="192">SUM(W56:W60)</f>
        <v>0</v>
      </c>
      <c r="X55" s="304">
        <f t="shared" si="192"/>
        <v>0</v>
      </c>
      <c r="Y55" s="95">
        <f t="shared" si="192"/>
        <v>0</v>
      </c>
      <c r="Z55" s="78">
        <f t="shared" si="192"/>
        <v>0</v>
      </c>
      <c r="AA55" s="78">
        <f t="shared" ref="AA55" si="193">SUM(AA56:AA60)</f>
        <v>0</v>
      </c>
      <c r="AB55" s="78">
        <f t="shared" si="192"/>
        <v>0</v>
      </c>
      <c r="AC55" s="78">
        <f t="shared" si="192"/>
        <v>0</v>
      </c>
      <c r="AD55" s="78">
        <f t="shared" si="192"/>
        <v>0</v>
      </c>
      <c r="AE55" s="79">
        <f t="shared" si="192"/>
        <v>0</v>
      </c>
      <c r="AF55" s="264">
        <f>SUM(AG55:AQ55)</f>
        <v>0</v>
      </c>
      <c r="AG55" s="318">
        <f>SUM(AG56:AG60)</f>
        <v>0</v>
      </c>
      <c r="AH55" s="265">
        <f>SUM(AH56:AH60)</f>
        <v>0</v>
      </c>
      <c r="AI55" s="241">
        <f t="shared" ref="AI55:AQ55" si="194">SUM(AI56:AI60)</f>
        <v>0</v>
      </c>
      <c r="AJ55" s="306">
        <f t="shared" si="194"/>
        <v>0</v>
      </c>
      <c r="AK55" s="242">
        <f t="shared" si="194"/>
        <v>0</v>
      </c>
      <c r="AL55" s="243">
        <f t="shared" si="194"/>
        <v>0</v>
      </c>
      <c r="AM55" s="243">
        <f t="shared" ref="AM55" si="195">SUM(AM56:AM60)</f>
        <v>0</v>
      </c>
      <c r="AN55" s="243">
        <f t="shared" si="194"/>
        <v>0</v>
      </c>
      <c r="AO55" s="243">
        <f t="shared" si="194"/>
        <v>0</v>
      </c>
      <c r="AP55" s="243">
        <f t="shared" si="194"/>
        <v>0</v>
      </c>
      <c r="AQ55" s="241">
        <f t="shared" si="194"/>
        <v>0</v>
      </c>
      <c r="AR55" s="208"/>
      <c r="AS55" s="89">
        <v>369</v>
      </c>
      <c r="AT55" s="391">
        <f>SUMIFS($H$16:$H$187,$C$16:$C$187,$AS55)</f>
        <v>0</v>
      </c>
      <c r="AU55" s="391">
        <f>SUMIFS($T$16:$T$187,$C$16:$C$187,$AS55)</f>
        <v>0</v>
      </c>
      <c r="AV55" s="391">
        <f>SUMIFS($AF$16:$AF$187,$C$16:$C$187,$AS55)</f>
        <v>0</v>
      </c>
      <c r="AW55" s="192"/>
      <c r="AX55" s="89"/>
      <c r="AY55" s="89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</row>
    <row r="56" spans="1:136" s="72" customFormat="1" ht="15.75" customHeight="1">
      <c r="A56" s="232"/>
      <c r="B56" s="181"/>
      <c r="C56" s="181">
        <v>421</v>
      </c>
      <c r="D56" s="566" t="s">
        <v>71</v>
      </c>
      <c r="E56" s="566"/>
      <c r="F56" s="566"/>
      <c r="G56" s="566"/>
      <c r="H56" s="76">
        <f>SUM(I56:S56)</f>
        <v>0</v>
      </c>
      <c r="I56" s="80"/>
      <c r="J56" s="94"/>
      <c r="K56" s="82"/>
      <c r="L56" s="305"/>
      <c r="M56" s="120"/>
      <c r="N56" s="81"/>
      <c r="O56" s="81"/>
      <c r="P56" s="81"/>
      <c r="Q56" s="81"/>
      <c r="R56" s="81"/>
      <c r="S56" s="82"/>
      <c r="T56" s="28">
        <f>SUM(U56:AE56)</f>
        <v>0</v>
      </c>
      <c r="U56" s="80"/>
      <c r="V56" s="94"/>
      <c r="W56" s="82"/>
      <c r="X56" s="305"/>
      <c r="Y56" s="120"/>
      <c r="Z56" s="81"/>
      <c r="AA56" s="81"/>
      <c r="AB56" s="81"/>
      <c r="AC56" s="81"/>
      <c r="AD56" s="81"/>
      <c r="AE56" s="82"/>
      <c r="AF56" s="109">
        <f>SUM(AG56:AQ56)</f>
        <v>0</v>
      </c>
      <c r="AG56" s="29">
        <f t="shared" ref="AG56:AG60" si="196">I56+U56</f>
        <v>0</v>
      </c>
      <c r="AH56" s="92">
        <f t="shared" ref="AH56:AH60" si="197">J56+V56</f>
        <v>0</v>
      </c>
      <c r="AI56" s="31">
        <f t="shared" ref="AI56:AI60" si="198">K56+W56</f>
        <v>0</v>
      </c>
      <c r="AJ56" s="329">
        <f t="shared" ref="AJ56:AJ60" si="199">L56+X56</f>
        <v>0</v>
      </c>
      <c r="AK56" s="292">
        <f t="shared" ref="AK56:AK60" si="200">M56+Y56</f>
        <v>0</v>
      </c>
      <c r="AL56" s="30">
        <f t="shared" ref="AL56:AL60" si="201">N56+Z56</f>
        <v>0</v>
      </c>
      <c r="AM56" s="30">
        <f t="shared" ref="AM56:AM60" si="202">O56+AA56</f>
        <v>0</v>
      </c>
      <c r="AN56" s="30">
        <f t="shared" ref="AN56:AN60" si="203">P56+AB56</f>
        <v>0</v>
      </c>
      <c r="AO56" s="30">
        <f t="shared" ref="AO56:AO60" si="204">Q56+AC56</f>
        <v>0</v>
      </c>
      <c r="AP56" s="30">
        <f t="shared" ref="AP56:AP60" si="205">R56+AD56</f>
        <v>0</v>
      </c>
      <c r="AQ56" s="31">
        <f t="shared" ref="AQ56:AQ60" si="206">S56+AE56</f>
        <v>0</v>
      </c>
      <c r="AR56" s="208"/>
      <c r="AS56" s="89"/>
      <c r="AT56" s="391"/>
      <c r="AU56" s="391"/>
      <c r="AV56" s="391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2" customFormat="1" ht="15">
      <c r="A57" s="232"/>
      <c r="B57" s="181"/>
      <c r="C57" s="181">
        <v>422</v>
      </c>
      <c r="D57" s="566" t="s">
        <v>11</v>
      </c>
      <c r="E57" s="566"/>
      <c r="F57" s="566"/>
      <c r="G57" s="567"/>
      <c r="H57" s="76">
        <f>SUM(I57:S57)</f>
        <v>0</v>
      </c>
      <c r="I57" s="80"/>
      <c r="J57" s="94"/>
      <c r="K57" s="82"/>
      <c r="L57" s="305"/>
      <c r="M57" s="120"/>
      <c r="N57" s="81"/>
      <c r="O57" s="81"/>
      <c r="P57" s="81"/>
      <c r="Q57" s="81"/>
      <c r="R57" s="81"/>
      <c r="S57" s="82"/>
      <c r="T57" s="28">
        <f>SUM(U57:AE57)</f>
        <v>0</v>
      </c>
      <c r="U57" s="80"/>
      <c r="V57" s="94"/>
      <c r="W57" s="82"/>
      <c r="X57" s="305"/>
      <c r="Y57" s="120"/>
      <c r="Z57" s="81"/>
      <c r="AA57" s="81"/>
      <c r="AB57" s="81"/>
      <c r="AC57" s="81"/>
      <c r="AD57" s="81"/>
      <c r="AE57" s="82"/>
      <c r="AF57" s="109">
        <f>SUM(AG57:AQ57)</f>
        <v>0</v>
      </c>
      <c r="AG57" s="29">
        <f t="shared" si="196"/>
        <v>0</v>
      </c>
      <c r="AH57" s="92">
        <f t="shared" si="197"/>
        <v>0</v>
      </c>
      <c r="AI57" s="31">
        <f t="shared" si="198"/>
        <v>0</v>
      </c>
      <c r="AJ57" s="329">
        <f t="shared" si="199"/>
        <v>0</v>
      </c>
      <c r="AK57" s="292">
        <f t="shared" si="200"/>
        <v>0</v>
      </c>
      <c r="AL57" s="30">
        <f t="shared" si="201"/>
        <v>0</v>
      </c>
      <c r="AM57" s="30">
        <f t="shared" si="202"/>
        <v>0</v>
      </c>
      <c r="AN57" s="30">
        <f t="shared" si="203"/>
        <v>0</v>
      </c>
      <c r="AO57" s="30">
        <f t="shared" si="204"/>
        <v>0</v>
      </c>
      <c r="AP57" s="30">
        <f t="shared" si="205"/>
        <v>0</v>
      </c>
      <c r="AQ57" s="31">
        <f t="shared" si="206"/>
        <v>0</v>
      </c>
      <c r="AR57" s="208"/>
      <c r="AS57" s="89">
        <v>381</v>
      </c>
      <c r="AT57" s="391">
        <f>SUMIFS($H$16:$H$187,$C$16:$C$187,$AS57)</f>
        <v>0</v>
      </c>
      <c r="AU57" s="391">
        <f>SUMIFS($T$16:$T$187,$C$16:$C$187,$AS57)</f>
        <v>0</v>
      </c>
      <c r="AV57" s="391">
        <f>SUMIFS($AF$16:$AF$187,$C$16:$C$187,$AS57)</f>
        <v>0</v>
      </c>
      <c r="AW57" s="89"/>
      <c r="AX57" s="446"/>
      <c r="AY57" s="446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</row>
    <row r="58" spans="1:136" s="72" customFormat="1" ht="15">
      <c r="A58" s="232"/>
      <c r="B58" s="181"/>
      <c r="C58" s="181">
        <v>423</v>
      </c>
      <c r="D58" s="566" t="s">
        <v>89</v>
      </c>
      <c r="E58" s="566"/>
      <c r="F58" s="566"/>
      <c r="G58" s="567"/>
      <c r="H58" s="76">
        <f t="shared" si="109"/>
        <v>0</v>
      </c>
      <c r="I58" s="80"/>
      <c r="J58" s="94"/>
      <c r="K58" s="82"/>
      <c r="L58" s="305"/>
      <c r="M58" s="120"/>
      <c r="N58" s="81"/>
      <c r="O58" s="81"/>
      <c r="P58" s="81"/>
      <c r="Q58" s="81"/>
      <c r="R58" s="81"/>
      <c r="S58" s="82"/>
      <c r="T58" s="28">
        <f t="shared" si="111"/>
        <v>0</v>
      </c>
      <c r="U58" s="80"/>
      <c r="V58" s="94"/>
      <c r="W58" s="82"/>
      <c r="X58" s="305"/>
      <c r="Y58" s="120"/>
      <c r="Z58" s="81"/>
      <c r="AA58" s="81"/>
      <c r="AB58" s="81"/>
      <c r="AC58" s="81"/>
      <c r="AD58" s="81"/>
      <c r="AE58" s="82"/>
      <c r="AF58" s="109">
        <f t="shared" si="122"/>
        <v>0</v>
      </c>
      <c r="AG58" s="29">
        <f t="shared" si="196"/>
        <v>0</v>
      </c>
      <c r="AH58" s="92">
        <f t="shared" si="197"/>
        <v>0</v>
      </c>
      <c r="AI58" s="31">
        <f t="shared" si="198"/>
        <v>0</v>
      </c>
      <c r="AJ58" s="329">
        <f t="shared" si="199"/>
        <v>0</v>
      </c>
      <c r="AK58" s="292">
        <f t="shared" si="200"/>
        <v>0</v>
      </c>
      <c r="AL58" s="30">
        <f t="shared" si="201"/>
        <v>0</v>
      </c>
      <c r="AM58" s="30">
        <f t="shared" si="202"/>
        <v>0</v>
      </c>
      <c r="AN58" s="30">
        <f t="shared" si="203"/>
        <v>0</v>
      </c>
      <c r="AO58" s="30">
        <f t="shared" si="204"/>
        <v>0</v>
      </c>
      <c r="AP58" s="30">
        <f t="shared" si="205"/>
        <v>0</v>
      </c>
      <c r="AQ58" s="31">
        <f t="shared" si="206"/>
        <v>0</v>
      </c>
      <c r="AR58" s="208"/>
      <c r="AS58" s="446"/>
      <c r="AT58" s="391"/>
      <c r="AU58" s="391"/>
      <c r="AV58" s="391"/>
      <c r="AW58" s="89"/>
      <c r="AX58" s="62"/>
      <c r="AY58" s="62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2" customFormat="1" ht="15">
      <c r="A59" s="227"/>
      <c r="B59" s="281"/>
      <c r="C59" s="281">
        <v>424</v>
      </c>
      <c r="D59" s="566" t="s">
        <v>46</v>
      </c>
      <c r="E59" s="566"/>
      <c r="F59" s="566"/>
      <c r="G59" s="567"/>
      <c r="H59" s="76">
        <f t="shared" si="109"/>
        <v>0</v>
      </c>
      <c r="I59" s="80"/>
      <c r="J59" s="94"/>
      <c r="K59" s="82"/>
      <c r="L59" s="305"/>
      <c r="M59" s="120"/>
      <c r="N59" s="81"/>
      <c r="O59" s="81"/>
      <c r="P59" s="81"/>
      <c r="Q59" s="81"/>
      <c r="R59" s="81"/>
      <c r="S59" s="82"/>
      <c r="T59" s="28">
        <f t="shared" si="111"/>
        <v>0</v>
      </c>
      <c r="U59" s="80"/>
      <c r="V59" s="94"/>
      <c r="W59" s="82"/>
      <c r="X59" s="305"/>
      <c r="Y59" s="120"/>
      <c r="Z59" s="81"/>
      <c r="AA59" s="81"/>
      <c r="AB59" s="81"/>
      <c r="AC59" s="81"/>
      <c r="AD59" s="81"/>
      <c r="AE59" s="82"/>
      <c r="AF59" s="109">
        <f t="shared" si="122"/>
        <v>0</v>
      </c>
      <c r="AG59" s="29">
        <f>I59+U59</f>
        <v>0</v>
      </c>
      <c r="AH59" s="92">
        <f t="shared" si="197"/>
        <v>0</v>
      </c>
      <c r="AI59" s="31">
        <f t="shared" si="198"/>
        <v>0</v>
      </c>
      <c r="AJ59" s="329">
        <f t="shared" si="199"/>
        <v>0</v>
      </c>
      <c r="AK59" s="292">
        <f t="shared" si="200"/>
        <v>0</v>
      </c>
      <c r="AL59" s="30">
        <f t="shared" si="201"/>
        <v>0</v>
      </c>
      <c r="AM59" s="30">
        <f t="shared" si="202"/>
        <v>0</v>
      </c>
      <c r="AN59" s="30">
        <f t="shared" si="203"/>
        <v>0</v>
      </c>
      <c r="AO59" s="30">
        <f t="shared" si="204"/>
        <v>0</v>
      </c>
      <c r="AP59" s="30">
        <f t="shared" si="205"/>
        <v>0</v>
      </c>
      <c r="AQ59" s="31">
        <f t="shared" si="206"/>
        <v>0</v>
      </c>
      <c r="AR59" s="208"/>
      <c r="AS59" s="62">
        <v>421</v>
      </c>
      <c r="AT59" s="391">
        <f>SUMIFS($H$16:$H$187,$C$16:$C$187,$AS59)</f>
        <v>0</v>
      </c>
      <c r="AU59" s="391">
        <f>SUMIFS($T$16:$T$187,$C$16:$C$187,$AS59)</f>
        <v>0</v>
      </c>
      <c r="AV59" s="391">
        <f>SUMIFS($AF$16:$AF$187,$C$16:$C$187,$AS59)</f>
        <v>0</v>
      </c>
      <c r="AW59" s="89"/>
      <c r="AX59" s="194"/>
      <c r="AY59" s="194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</row>
    <row r="60" spans="1:136" s="72" customFormat="1" ht="15">
      <c r="A60" s="232"/>
      <c r="B60" s="181"/>
      <c r="C60" s="181">
        <v>426</v>
      </c>
      <c r="D60" s="566" t="s">
        <v>85</v>
      </c>
      <c r="E60" s="566"/>
      <c r="F60" s="566"/>
      <c r="G60" s="567"/>
      <c r="H60" s="76">
        <f t="shared" si="109"/>
        <v>0</v>
      </c>
      <c r="I60" s="80"/>
      <c r="J60" s="94"/>
      <c r="K60" s="82"/>
      <c r="L60" s="305"/>
      <c r="M60" s="120"/>
      <c r="N60" s="81"/>
      <c r="O60" s="81"/>
      <c r="P60" s="81"/>
      <c r="Q60" s="81"/>
      <c r="R60" s="81"/>
      <c r="S60" s="82"/>
      <c r="T60" s="28">
        <f t="shared" si="111"/>
        <v>0</v>
      </c>
      <c r="U60" s="80"/>
      <c r="V60" s="94"/>
      <c r="W60" s="82"/>
      <c r="X60" s="305"/>
      <c r="Y60" s="120"/>
      <c r="Z60" s="81"/>
      <c r="AA60" s="81"/>
      <c r="AB60" s="81"/>
      <c r="AC60" s="81"/>
      <c r="AD60" s="81"/>
      <c r="AE60" s="82"/>
      <c r="AF60" s="109">
        <f t="shared" si="122"/>
        <v>0</v>
      </c>
      <c r="AG60" s="29">
        <f t="shared" si="196"/>
        <v>0</v>
      </c>
      <c r="AH60" s="92">
        <f t="shared" si="197"/>
        <v>0</v>
      </c>
      <c r="AI60" s="31">
        <f t="shared" si="198"/>
        <v>0</v>
      </c>
      <c r="AJ60" s="329">
        <f t="shared" si="199"/>
        <v>0</v>
      </c>
      <c r="AK60" s="292">
        <f t="shared" si="200"/>
        <v>0</v>
      </c>
      <c r="AL60" s="30">
        <f t="shared" si="201"/>
        <v>0</v>
      </c>
      <c r="AM60" s="30">
        <f t="shared" si="202"/>
        <v>0</v>
      </c>
      <c r="AN60" s="30">
        <f t="shared" si="203"/>
        <v>0</v>
      </c>
      <c r="AO60" s="30">
        <f t="shared" si="204"/>
        <v>0</v>
      </c>
      <c r="AP60" s="30">
        <f t="shared" si="205"/>
        <v>0</v>
      </c>
      <c r="AQ60" s="31">
        <f t="shared" si="206"/>
        <v>0</v>
      </c>
      <c r="AR60" s="208"/>
      <c r="AS60" s="62">
        <v>422</v>
      </c>
      <c r="AT60" s="391">
        <f>SUMIFS($H$16:$H$187,$C$16:$C$187,$AS60)</f>
        <v>20800</v>
      </c>
      <c r="AU60" s="391">
        <f>SUMIFS($T$16:$T$187,$C$16:$C$187,$AS60)</f>
        <v>19564</v>
      </c>
      <c r="AV60" s="391">
        <f>SUMIFS($AF$16:$AF$187,$C$16:$C$187,$AS60)</f>
        <v>40364</v>
      </c>
      <c r="AW60" s="89"/>
      <c r="AX60" s="194"/>
      <c r="AY60" s="194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</row>
    <row r="61" spans="1:136" s="89" customFormat="1" ht="26.25" customHeight="1">
      <c r="A61" s="520">
        <v>45</v>
      </c>
      <c r="B61" s="521"/>
      <c r="C61" s="434"/>
      <c r="D61" s="522" t="s">
        <v>86</v>
      </c>
      <c r="E61" s="522"/>
      <c r="F61" s="522"/>
      <c r="G61" s="522"/>
      <c r="H61" s="239">
        <f t="shared" si="109"/>
        <v>0</v>
      </c>
      <c r="I61" s="265">
        <f>I62+I63</f>
        <v>0</v>
      </c>
      <c r="J61" s="265">
        <f>J62+J63</f>
        <v>0</v>
      </c>
      <c r="K61" s="241">
        <f t="shared" ref="K61:S61" si="207">K62+K63</f>
        <v>0</v>
      </c>
      <c r="L61" s="306">
        <f t="shared" si="207"/>
        <v>0</v>
      </c>
      <c r="M61" s="242">
        <f t="shared" si="207"/>
        <v>0</v>
      </c>
      <c r="N61" s="243">
        <f t="shared" si="207"/>
        <v>0</v>
      </c>
      <c r="O61" s="243">
        <f t="shared" ref="O61" si="208">O62+O63</f>
        <v>0</v>
      </c>
      <c r="P61" s="243">
        <f t="shared" si="207"/>
        <v>0</v>
      </c>
      <c r="Q61" s="243">
        <f t="shared" si="207"/>
        <v>0</v>
      </c>
      <c r="R61" s="243">
        <f t="shared" si="207"/>
        <v>0</v>
      </c>
      <c r="S61" s="244">
        <f t="shared" si="207"/>
        <v>0</v>
      </c>
      <c r="T61" s="239">
        <f t="shared" si="111"/>
        <v>0</v>
      </c>
      <c r="U61" s="265">
        <f>U62+U63</f>
        <v>0</v>
      </c>
      <c r="V61" s="243">
        <f>V62+V63</f>
        <v>0</v>
      </c>
      <c r="W61" s="241">
        <f t="shared" ref="W61:AE61" si="209">W62+W63</f>
        <v>0</v>
      </c>
      <c r="X61" s="306">
        <f t="shared" si="209"/>
        <v>0</v>
      </c>
      <c r="Y61" s="242">
        <f t="shared" si="209"/>
        <v>0</v>
      </c>
      <c r="Z61" s="243">
        <f t="shared" si="209"/>
        <v>0</v>
      </c>
      <c r="AA61" s="243">
        <f t="shared" ref="AA61" si="210">AA62+AA63</f>
        <v>0</v>
      </c>
      <c r="AB61" s="243">
        <f t="shared" si="209"/>
        <v>0</v>
      </c>
      <c r="AC61" s="243">
        <f t="shared" si="209"/>
        <v>0</v>
      </c>
      <c r="AD61" s="243">
        <f t="shared" si="209"/>
        <v>0</v>
      </c>
      <c r="AE61" s="244">
        <f t="shared" si="209"/>
        <v>0</v>
      </c>
      <c r="AF61" s="264">
        <f t="shared" si="122"/>
        <v>0</v>
      </c>
      <c r="AG61" s="240">
        <f>AG62+AG63</f>
        <v>0</v>
      </c>
      <c r="AH61" s="243">
        <f>AH62+AH63</f>
        <v>0</v>
      </c>
      <c r="AI61" s="241">
        <f t="shared" ref="AI61:AQ61" si="211">AI62+AI63</f>
        <v>0</v>
      </c>
      <c r="AJ61" s="306">
        <f t="shared" si="211"/>
        <v>0</v>
      </c>
      <c r="AK61" s="242">
        <f t="shared" si="211"/>
        <v>0</v>
      </c>
      <c r="AL61" s="243">
        <f t="shared" si="211"/>
        <v>0</v>
      </c>
      <c r="AM61" s="243">
        <f t="shared" ref="AM61" si="212">AM62+AM63</f>
        <v>0</v>
      </c>
      <c r="AN61" s="243">
        <f t="shared" si="211"/>
        <v>0</v>
      </c>
      <c r="AO61" s="243">
        <f t="shared" si="211"/>
        <v>0</v>
      </c>
      <c r="AP61" s="243">
        <f t="shared" si="211"/>
        <v>0</v>
      </c>
      <c r="AQ61" s="244">
        <f t="shared" si="211"/>
        <v>0</v>
      </c>
      <c r="AR61" s="208"/>
      <c r="AS61" s="89">
        <v>423</v>
      </c>
      <c r="AT61" s="391">
        <f>SUMIFS($H$16:$H$187,$C$16:$C$187,$AS61)</f>
        <v>0</v>
      </c>
      <c r="AU61" s="391">
        <f>SUMIFS($T$16:$T$187,$C$16:$C$187,$AS61)</f>
        <v>0</v>
      </c>
      <c r="AV61" s="391">
        <f>SUMIFS($AF$16:$AF$187,$C$16:$C$187,$AS61)</f>
        <v>0</v>
      </c>
      <c r="AX61" s="192"/>
      <c r="AY61" s="192"/>
    </row>
    <row r="62" spans="1:136" s="72" customFormat="1" ht="15">
      <c r="A62" s="232"/>
      <c r="B62" s="181"/>
      <c r="C62" s="181">
        <v>451</v>
      </c>
      <c r="D62" s="566" t="s">
        <v>87</v>
      </c>
      <c r="E62" s="566"/>
      <c r="F62" s="566"/>
      <c r="G62" s="566"/>
      <c r="H62" s="76">
        <f t="shared" si="109"/>
        <v>0</v>
      </c>
      <c r="I62" s="94"/>
      <c r="J62" s="94"/>
      <c r="K62" s="82"/>
      <c r="L62" s="305"/>
      <c r="M62" s="120"/>
      <c r="N62" s="81"/>
      <c r="O62" s="81"/>
      <c r="P62" s="81"/>
      <c r="Q62" s="81"/>
      <c r="R62" s="81"/>
      <c r="S62" s="184"/>
      <c r="T62" s="28">
        <f t="shared" si="111"/>
        <v>0</v>
      </c>
      <c r="U62" s="94"/>
      <c r="V62" s="81"/>
      <c r="W62" s="82"/>
      <c r="X62" s="305"/>
      <c r="Y62" s="120"/>
      <c r="Z62" s="81"/>
      <c r="AA62" s="81"/>
      <c r="AB62" s="81"/>
      <c r="AC62" s="81"/>
      <c r="AD62" s="81"/>
      <c r="AE62" s="184"/>
      <c r="AF62" s="109">
        <f t="shared" si="122"/>
        <v>0</v>
      </c>
      <c r="AG62" s="477">
        <f t="shared" ref="AG62:AG63" si="213">I62+U62</f>
        <v>0</v>
      </c>
      <c r="AH62" s="30">
        <f t="shared" ref="AH62:AH63" si="214">J62+V62</f>
        <v>0</v>
      </c>
      <c r="AI62" s="31">
        <f t="shared" ref="AI62:AI63" si="215">K62+W62</f>
        <v>0</v>
      </c>
      <c r="AJ62" s="329">
        <f t="shared" ref="AJ62:AJ63" si="216">L62+X62</f>
        <v>0</v>
      </c>
      <c r="AK62" s="292">
        <f t="shared" ref="AK62:AK63" si="217">M62+Y62</f>
        <v>0</v>
      </c>
      <c r="AL62" s="30">
        <f t="shared" ref="AL62:AL63" si="218">N62+Z62</f>
        <v>0</v>
      </c>
      <c r="AM62" s="30">
        <f t="shared" ref="AM62:AM63" si="219">O62+AA62</f>
        <v>0</v>
      </c>
      <c r="AN62" s="30">
        <f t="shared" ref="AN62:AN63" si="220">P62+AB62</f>
        <v>0</v>
      </c>
      <c r="AO62" s="30">
        <f t="shared" ref="AO62:AO63" si="221">Q62+AC62</f>
        <v>0</v>
      </c>
      <c r="AP62" s="30">
        <f t="shared" ref="AP62:AP63" si="222">R62+AD62</f>
        <v>0</v>
      </c>
      <c r="AQ62" s="127">
        <f t="shared" ref="AQ62" si="223">S62+AE62</f>
        <v>0</v>
      </c>
      <c r="AR62" s="208"/>
      <c r="AS62" s="89">
        <v>424</v>
      </c>
      <c r="AT62" s="391">
        <f>SUMIFS($H$16:$H$187,$C$16:$C$187,$AS62)</f>
        <v>30000</v>
      </c>
      <c r="AU62" s="391">
        <f>SUMIFS($T$16:$T$187,$C$16:$C$187,$AS62)</f>
        <v>0</v>
      </c>
      <c r="AV62" s="391">
        <f>SUMIFS($AF$16:$AF$187,$C$16:$C$187,$AS62)</f>
        <v>30000</v>
      </c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>
      <c r="A63" s="232"/>
      <c r="B63" s="181"/>
      <c r="C63" s="181">
        <v>452</v>
      </c>
      <c r="D63" s="566" t="s">
        <v>91</v>
      </c>
      <c r="E63" s="566"/>
      <c r="F63" s="566"/>
      <c r="G63" s="566"/>
      <c r="H63" s="76">
        <f t="shared" si="109"/>
        <v>0</v>
      </c>
      <c r="I63" s="94"/>
      <c r="J63" s="94"/>
      <c r="K63" s="82"/>
      <c r="L63" s="305"/>
      <c r="M63" s="120"/>
      <c r="N63" s="81"/>
      <c r="O63" s="81"/>
      <c r="P63" s="81"/>
      <c r="Q63" s="81"/>
      <c r="R63" s="81"/>
      <c r="S63" s="184"/>
      <c r="T63" s="28">
        <f t="shared" si="111"/>
        <v>0</v>
      </c>
      <c r="U63" s="94"/>
      <c r="V63" s="81"/>
      <c r="W63" s="82"/>
      <c r="X63" s="305"/>
      <c r="Y63" s="120"/>
      <c r="Z63" s="81"/>
      <c r="AA63" s="81"/>
      <c r="AB63" s="81"/>
      <c r="AC63" s="81"/>
      <c r="AD63" s="81"/>
      <c r="AE63" s="184"/>
      <c r="AF63" s="109">
        <f t="shared" si="122"/>
        <v>0</v>
      </c>
      <c r="AG63" s="477">
        <f t="shared" si="213"/>
        <v>0</v>
      </c>
      <c r="AH63" s="30">
        <f t="shared" si="214"/>
        <v>0</v>
      </c>
      <c r="AI63" s="31">
        <f t="shared" si="215"/>
        <v>0</v>
      </c>
      <c r="AJ63" s="329">
        <f t="shared" si="216"/>
        <v>0</v>
      </c>
      <c r="AK63" s="292">
        <f t="shared" si="217"/>
        <v>0</v>
      </c>
      <c r="AL63" s="30">
        <f t="shared" si="218"/>
        <v>0</v>
      </c>
      <c r="AM63" s="30">
        <f t="shared" si="219"/>
        <v>0</v>
      </c>
      <c r="AN63" s="30">
        <f t="shared" si="220"/>
        <v>0</v>
      </c>
      <c r="AO63" s="30">
        <f t="shared" si="221"/>
        <v>0</v>
      </c>
      <c r="AP63" s="30">
        <f t="shared" si="222"/>
        <v>0</v>
      </c>
      <c r="AQ63" s="127">
        <f>S63+AE63</f>
        <v>0</v>
      </c>
      <c r="AR63" s="208"/>
      <c r="AS63" s="89">
        <v>426</v>
      </c>
      <c r="AT63" s="391">
        <f>SUMIFS($H$16:$H$187,$C$16:$C$187,$AS63)</f>
        <v>0</v>
      </c>
      <c r="AU63" s="391">
        <f>SUMIFS($T$16:$T$187,$C$16:$C$187,$AS63)</f>
        <v>0</v>
      </c>
      <c r="AV63" s="391">
        <f>SUMIFS($AF$16:$AF$187,$C$16:$C$187,$AS63)</f>
        <v>0</v>
      </c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274" customFormat="1" ht="12.75" customHeight="1">
      <c r="A64" s="279"/>
      <c r="B64" s="279"/>
      <c r="D64" s="270"/>
      <c r="E64" s="270"/>
      <c r="F64" s="270"/>
      <c r="G64" s="270"/>
      <c r="I64" s="636" t="s">
        <v>149</v>
      </c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U64" s="636" t="s">
        <v>149</v>
      </c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278"/>
      <c r="AG64" s="636" t="s">
        <v>149</v>
      </c>
      <c r="AH64" s="636"/>
      <c r="AI64" s="636"/>
      <c r="AJ64" s="636"/>
      <c r="AK64" s="636"/>
      <c r="AL64" s="636"/>
      <c r="AM64" s="636"/>
      <c r="AN64" s="636"/>
      <c r="AO64" s="636"/>
      <c r="AP64" s="636"/>
      <c r="AQ64" s="636"/>
      <c r="AR64" s="276"/>
      <c r="AS64" s="441"/>
      <c r="AT64" s="196"/>
      <c r="AU64" s="196"/>
      <c r="AV64" s="196"/>
      <c r="AW64" s="278"/>
      <c r="AX64" s="280"/>
      <c r="AY64" s="280"/>
      <c r="AZ64" s="277"/>
      <c r="BA64" s="277"/>
      <c r="BB64" s="277"/>
      <c r="BC64" s="277"/>
      <c r="BD64" s="277"/>
      <c r="BE64" s="277"/>
      <c r="BF64" s="277"/>
      <c r="BG64" s="277"/>
      <c r="BH64" s="277"/>
      <c r="BI64" s="277"/>
      <c r="BJ64" s="277"/>
      <c r="BK64" s="277"/>
      <c r="BL64" s="277"/>
      <c r="BM64" s="277"/>
      <c r="BN64" s="277"/>
      <c r="BO64" s="277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8"/>
      <c r="EE64" s="278"/>
      <c r="EF64" s="278"/>
    </row>
    <row r="65" spans="1:136" s="72" customFormat="1" ht="10.5" customHeight="1">
      <c r="A65" s="207"/>
      <c r="B65" s="207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8"/>
      <c r="AS65" s="89">
        <v>451</v>
      </c>
      <c r="AT65" s="391">
        <f>SUMIFS($H$16:$H$187,$C$16:$C$187,$AS65)</f>
        <v>0</v>
      </c>
      <c r="AU65" s="391">
        <f>SUMIFS($T$16:$T$187,$C$16:$C$187,$AS65)</f>
        <v>0</v>
      </c>
      <c r="AV65" s="391">
        <f>SUMIFS($AF$16:$AF$187,$C$16:$C$187,$AS65)</f>
        <v>0</v>
      </c>
      <c r="AW65" s="89"/>
      <c r="AX65" s="126"/>
      <c r="AY65" s="126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74" customFormat="1" ht="25.9" customHeight="1">
      <c r="A66" s="574" t="s">
        <v>153</v>
      </c>
      <c r="B66" s="575"/>
      <c r="C66" s="575"/>
      <c r="D66" s="576" t="s">
        <v>152</v>
      </c>
      <c r="E66" s="576"/>
      <c r="F66" s="576"/>
      <c r="G66" s="577"/>
      <c r="H66" s="83">
        <f>SUM(I66:S66)</f>
        <v>0</v>
      </c>
      <c r="I66" s="84">
        <f>I67</f>
        <v>0</v>
      </c>
      <c r="J66" s="287">
        <f t="shared" ref="J66:S66" si="224">J67</f>
        <v>0</v>
      </c>
      <c r="K66" s="86">
        <f t="shared" si="224"/>
        <v>0</v>
      </c>
      <c r="L66" s="303">
        <f t="shared" si="224"/>
        <v>0</v>
      </c>
      <c r="M66" s="122">
        <f t="shared" si="224"/>
        <v>0</v>
      </c>
      <c r="N66" s="85">
        <f t="shared" si="224"/>
        <v>0</v>
      </c>
      <c r="O66" s="85">
        <f t="shared" si="224"/>
        <v>0</v>
      </c>
      <c r="P66" s="85">
        <f t="shared" si="224"/>
        <v>0</v>
      </c>
      <c r="Q66" s="85">
        <f t="shared" si="224"/>
        <v>0</v>
      </c>
      <c r="R66" s="85">
        <f t="shared" si="224"/>
        <v>0</v>
      </c>
      <c r="S66" s="86">
        <f t="shared" si="224"/>
        <v>0</v>
      </c>
      <c r="T66" s="247">
        <f>SUM(U66:AE66)</f>
        <v>0</v>
      </c>
      <c r="U66" s="84">
        <f t="shared" ref="U66:AE66" si="225">U67</f>
        <v>0</v>
      </c>
      <c r="V66" s="287">
        <f t="shared" si="225"/>
        <v>0</v>
      </c>
      <c r="W66" s="86">
        <f t="shared" si="225"/>
        <v>0</v>
      </c>
      <c r="X66" s="303">
        <f t="shared" si="225"/>
        <v>0</v>
      </c>
      <c r="Y66" s="122">
        <f t="shared" si="225"/>
        <v>0</v>
      </c>
      <c r="Z66" s="85">
        <f t="shared" si="225"/>
        <v>0</v>
      </c>
      <c r="AA66" s="85">
        <f t="shared" si="225"/>
        <v>0</v>
      </c>
      <c r="AB66" s="85">
        <f t="shared" si="225"/>
        <v>0</v>
      </c>
      <c r="AC66" s="85">
        <f t="shared" si="225"/>
        <v>0</v>
      </c>
      <c r="AD66" s="85">
        <f t="shared" si="225"/>
        <v>0</v>
      </c>
      <c r="AE66" s="86">
        <f t="shared" si="225"/>
        <v>0</v>
      </c>
      <c r="AF66" s="263">
        <f>SUM(AG66:AQ66)</f>
        <v>0</v>
      </c>
      <c r="AG66" s="471">
        <f t="shared" ref="AG66:AQ66" si="226">AG67</f>
        <v>0</v>
      </c>
      <c r="AH66" s="472">
        <f t="shared" si="226"/>
        <v>0</v>
      </c>
      <c r="AI66" s="473">
        <f t="shared" si="226"/>
        <v>0</v>
      </c>
      <c r="AJ66" s="474">
        <f t="shared" si="226"/>
        <v>0</v>
      </c>
      <c r="AK66" s="475">
        <f t="shared" si="226"/>
        <v>0</v>
      </c>
      <c r="AL66" s="476">
        <f t="shared" si="226"/>
        <v>0</v>
      </c>
      <c r="AM66" s="476">
        <f t="shared" si="226"/>
        <v>0</v>
      </c>
      <c r="AN66" s="476">
        <f t="shared" si="226"/>
        <v>0</v>
      </c>
      <c r="AO66" s="476">
        <f t="shared" si="226"/>
        <v>0</v>
      </c>
      <c r="AP66" s="476">
        <f t="shared" si="226"/>
        <v>0</v>
      </c>
      <c r="AQ66" s="473">
        <f t="shared" si="226"/>
        <v>0</v>
      </c>
      <c r="AR66" s="208"/>
      <c r="AS66" s="89">
        <v>452</v>
      </c>
      <c r="AT66" s="391">
        <f>SUMIFS($H$16:$H$187,$C$16:$C$187,$AS66)</f>
        <v>0</v>
      </c>
      <c r="AU66" s="391">
        <f>SUMIFS($T$16:$T$187,$C$16:$C$187,$AS66)</f>
        <v>0</v>
      </c>
      <c r="AV66" s="391">
        <f>SUMIFS($AF$16:$AF$187,$C$16:$C$187,$AS66)</f>
        <v>0</v>
      </c>
      <c r="AW66" s="194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194"/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</row>
    <row r="67" spans="1:136" s="74" customFormat="1" ht="15.75" customHeight="1">
      <c r="A67" s="439">
        <v>3</v>
      </c>
      <c r="B67" s="68"/>
      <c r="C67" s="90"/>
      <c r="D67" s="570" t="s">
        <v>16</v>
      </c>
      <c r="E67" s="570"/>
      <c r="F67" s="570"/>
      <c r="G67" s="571"/>
      <c r="H67" s="75">
        <f t="shared" ref="H67:H74" si="227">SUM(I67:S67)</f>
        <v>0</v>
      </c>
      <c r="I67" s="77">
        <f>I68+I72</f>
        <v>0</v>
      </c>
      <c r="J67" s="61">
        <f t="shared" ref="J67:S67" si="228">J68+J72</f>
        <v>0</v>
      </c>
      <c r="K67" s="79">
        <f t="shared" si="228"/>
        <v>0</v>
      </c>
      <c r="L67" s="304">
        <f t="shared" si="228"/>
        <v>0</v>
      </c>
      <c r="M67" s="95">
        <f t="shared" si="228"/>
        <v>0</v>
      </c>
      <c r="N67" s="78">
        <f t="shared" si="228"/>
        <v>0</v>
      </c>
      <c r="O67" s="78">
        <f t="shared" ref="O67" si="229">O68+O72</f>
        <v>0</v>
      </c>
      <c r="P67" s="78">
        <f t="shared" si="228"/>
        <v>0</v>
      </c>
      <c r="Q67" s="78">
        <f t="shared" si="228"/>
        <v>0</v>
      </c>
      <c r="R67" s="78">
        <f t="shared" si="228"/>
        <v>0</v>
      </c>
      <c r="S67" s="79">
        <f t="shared" si="228"/>
        <v>0</v>
      </c>
      <c r="T67" s="239">
        <f t="shared" ref="T67:T74" si="230">SUM(U67:AE67)</f>
        <v>0</v>
      </c>
      <c r="U67" s="77">
        <f t="shared" ref="U67:AE67" si="231">U68+U72</f>
        <v>0</v>
      </c>
      <c r="V67" s="61">
        <f t="shared" si="231"/>
        <v>0</v>
      </c>
      <c r="W67" s="79">
        <f t="shared" si="231"/>
        <v>0</v>
      </c>
      <c r="X67" s="304">
        <f t="shared" si="231"/>
        <v>0</v>
      </c>
      <c r="Y67" s="95">
        <f t="shared" si="231"/>
        <v>0</v>
      </c>
      <c r="Z67" s="78">
        <f t="shared" si="231"/>
        <v>0</v>
      </c>
      <c r="AA67" s="78">
        <f t="shared" ref="AA67" si="232">AA68+AA72</f>
        <v>0</v>
      </c>
      <c r="AB67" s="78">
        <f t="shared" si="231"/>
        <v>0</v>
      </c>
      <c r="AC67" s="78">
        <f t="shared" si="231"/>
        <v>0</v>
      </c>
      <c r="AD67" s="78">
        <f t="shared" si="231"/>
        <v>0</v>
      </c>
      <c r="AE67" s="79">
        <f t="shared" si="231"/>
        <v>0</v>
      </c>
      <c r="AF67" s="264">
        <f t="shared" ref="AF67:AF74" si="233">SUM(AG67:AQ67)</f>
        <v>0</v>
      </c>
      <c r="AG67" s="318">
        <f t="shared" ref="AG67:AQ67" si="234">AG68+AG72</f>
        <v>0</v>
      </c>
      <c r="AH67" s="265">
        <f t="shared" si="234"/>
        <v>0</v>
      </c>
      <c r="AI67" s="241">
        <f t="shared" si="234"/>
        <v>0</v>
      </c>
      <c r="AJ67" s="306">
        <f t="shared" si="234"/>
        <v>0</v>
      </c>
      <c r="AK67" s="242">
        <f t="shared" si="234"/>
        <v>0</v>
      </c>
      <c r="AL67" s="243">
        <f t="shared" si="234"/>
        <v>0</v>
      </c>
      <c r="AM67" s="243">
        <f t="shared" ref="AM67" si="235">AM68+AM72</f>
        <v>0</v>
      </c>
      <c r="AN67" s="243">
        <f t="shared" si="234"/>
        <v>0</v>
      </c>
      <c r="AO67" s="243">
        <f t="shared" si="234"/>
        <v>0</v>
      </c>
      <c r="AP67" s="243">
        <f t="shared" si="234"/>
        <v>0</v>
      </c>
      <c r="AQ67" s="241">
        <f t="shared" si="234"/>
        <v>0</v>
      </c>
      <c r="AR67" s="208"/>
      <c r="AS67" s="89"/>
      <c r="AT67" s="391"/>
      <c r="AU67" s="391"/>
      <c r="AV67" s="391"/>
      <c r="AW67" s="194"/>
      <c r="AX67" s="192"/>
      <c r="AY67" s="192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</row>
    <row r="68" spans="1:136" s="73" customFormat="1" ht="15.75" customHeight="1">
      <c r="A68" s="568">
        <v>31</v>
      </c>
      <c r="B68" s="569"/>
      <c r="C68" s="90"/>
      <c r="D68" s="570" t="s">
        <v>0</v>
      </c>
      <c r="E68" s="570"/>
      <c r="F68" s="570"/>
      <c r="G68" s="571"/>
      <c r="H68" s="75">
        <f t="shared" si="227"/>
        <v>0</v>
      </c>
      <c r="I68" s="77">
        <f>SUM(I69:I71)</f>
        <v>0</v>
      </c>
      <c r="J68" s="61">
        <f t="shared" ref="J68:S68" si="236">SUM(J69:J71)</f>
        <v>0</v>
      </c>
      <c r="K68" s="79">
        <f t="shared" si="236"/>
        <v>0</v>
      </c>
      <c r="L68" s="304">
        <f t="shared" si="236"/>
        <v>0</v>
      </c>
      <c r="M68" s="95">
        <f t="shared" si="236"/>
        <v>0</v>
      </c>
      <c r="N68" s="78">
        <f t="shared" si="236"/>
        <v>0</v>
      </c>
      <c r="O68" s="78">
        <f t="shared" ref="O68" si="237">SUM(O69:O71)</f>
        <v>0</v>
      </c>
      <c r="P68" s="78">
        <f t="shared" si="236"/>
        <v>0</v>
      </c>
      <c r="Q68" s="78">
        <f t="shared" si="236"/>
        <v>0</v>
      </c>
      <c r="R68" s="78">
        <f t="shared" si="236"/>
        <v>0</v>
      </c>
      <c r="S68" s="231">
        <f t="shared" si="236"/>
        <v>0</v>
      </c>
      <c r="T68" s="250">
        <f t="shared" si="230"/>
        <v>0</v>
      </c>
      <c r="U68" s="77">
        <f t="shared" ref="U68:AE68" si="238">SUM(U69:U71)</f>
        <v>0</v>
      </c>
      <c r="V68" s="61">
        <f t="shared" si="238"/>
        <v>0</v>
      </c>
      <c r="W68" s="79">
        <f t="shared" si="238"/>
        <v>0</v>
      </c>
      <c r="X68" s="304">
        <f t="shared" si="238"/>
        <v>0</v>
      </c>
      <c r="Y68" s="95">
        <f t="shared" si="238"/>
        <v>0</v>
      </c>
      <c r="Z68" s="78">
        <f t="shared" si="238"/>
        <v>0</v>
      </c>
      <c r="AA68" s="78">
        <f t="shared" ref="AA68" si="239">SUM(AA69:AA71)</f>
        <v>0</v>
      </c>
      <c r="AB68" s="78">
        <f t="shared" si="238"/>
        <v>0</v>
      </c>
      <c r="AC68" s="78">
        <f t="shared" si="238"/>
        <v>0</v>
      </c>
      <c r="AD68" s="78">
        <f t="shared" si="238"/>
        <v>0</v>
      </c>
      <c r="AE68" s="231">
        <f t="shared" si="238"/>
        <v>0</v>
      </c>
      <c r="AF68" s="264">
        <f t="shared" si="233"/>
        <v>0</v>
      </c>
      <c r="AG68" s="318">
        <f t="shared" ref="AG68:AQ68" si="240">SUM(AG69:AG71)</f>
        <v>0</v>
      </c>
      <c r="AH68" s="265">
        <f t="shared" si="240"/>
        <v>0</v>
      </c>
      <c r="AI68" s="241">
        <f t="shared" si="240"/>
        <v>0</v>
      </c>
      <c r="AJ68" s="306">
        <f t="shared" si="240"/>
        <v>0</v>
      </c>
      <c r="AK68" s="242">
        <f t="shared" si="240"/>
        <v>0</v>
      </c>
      <c r="AL68" s="243">
        <f t="shared" si="240"/>
        <v>0</v>
      </c>
      <c r="AM68" s="243">
        <f t="shared" ref="AM68" si="241">SUM(AM69:AM71)</f>
        <v>0</v>
      </c>
      <c r="AN68" s="243">
        <f t="shared" si="240"/>
        <v>0</v>
      </c>
      <c r="AO68" s="243">
        <f t="shared" si="240"/>
        <v>0</v>
      </c>
      <c r="AP68" s="243">
        <f t="shared" si="240"/>
        <v>0</v>
      </c>
      <c r="AQ68" s="244">
        <f t="shared" si="240"/>
        <v>0</v>
      </c>
      <c r="AR68" s="208"/>
      <c r="AS68" s="89">
        <v>544</v>
      </c>
      <c r="AT68" s="447">
        <f>SUMIFS($H$16:$H$187,$C$16:$C$187,$AS68)</f>
        <v>0</v>
      </c>
      <c r="AU68" s="447">
        <f>SUMIFS($T$16:$T$187,$C$16:$C$187,$AS68)</f>
        <v>0</v>
      </c>
      <c r="AV68" s="447">
        <f>SUMIFS($AF$16:$AF$187,$C$16:$C$187,$AS68)</f>
        <v>0</v>
      </c>
      <c r="AW68" s="192"/>
      <c r="AX68" s="89"/>
      <c r="AY68" s="89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</row>
    <row r="69" spans="1:136" s="72" customFormat="1" ht="15.75" customHeight="1">
      <c r="A69" s="232"/>
      <c r="B69" s="181"/>
      <c r="C69" s="181">
        <v>311</v>
      </c>
      <c r="D69" s="566" t="s">
        <v>1</v>
      </c>
      <c r="E69" s="566"/>
      <c r="F69" s="566"/>
      <c r="G69" s="566"/>
      <c r="H69" s="76">
        <f t="shared" si="227"/>
        <v>0</v>
      </c>
      <c r="I69" s="80"/>
      <c r="J69" s="94"/>
      <c r="K69" s="82"/>
      <c r="L69" s="305"/>
      <c r="M69" s="120"/>
      <c r="N69" s="81"/>
      <c r="O69" s="81"/>
      <c r="P69" s="81"/>
      <c r="Q69" s="81"/>
      <c r="R69" s="81"/>
      <c r="S69" s="82"/>
      <c r="T69" s="28">
        <f>SUM(U69:AE69)</f>
        <v>0</v>
      </c>
      <c r="U69" s="80"/>
      <c r="V69" s="94"/>
      <c r="W69" s="82"/>
      <c r="X69" s="305"/>
      <c r="Y69" s="120"/>
      <c r="Z69" s="81"/>
      <c r="AA69" s="81"/>
      <c r="AB69" s="81"/>
      <c r="AC69" s="81"/>
      <c r="AD69" s="81"/>
      <c r="AE69" s="82"/>
      <c r="AF69" s="109">
        <f t="shared" si="233"/>
        <v>0</v>
      </c>
      <c r="AG69" s="29">
        <f t="shared" ref="AG69:AG71" si="242">I69+U69</f>
        <v>0</v>
      </c>
      <c r="AH69" s="92">
        <f t="shared" ref="AH69:AH71" si="243">J69+V69</f>
        <v>0</v>
      </c>
      <c r="AI69" s="31">
        <f t="shared" ref="AI69:AI71" si="244">K69+W69</f>
        <v>0</v>
      </c>
      <c r="AJ69" s="329">
        <f t="shared" ref="AJ69:AJ71" si="245">L69+X69</f>
        <v>0</v>
      </c>
      <c r="AK69" s="292">
        <f t="shared" ref="AK69:AK71" si="246">M69+Y69</f>
        <v>0</v>
      </c>
      <c r="AL69" s="30">
        <f t="shared" ref="AL69:AL71" si="247">N69+Z69</f>
        <v>0</v>
      </c>
      <c r="AM69" s="30">
        <f t="shared" ref="AM69:AM71" si="248">O69+AA69</f>
        <v>0</v>
      </c>
      <c r="AN69" s="30">
        <f t="shared" ref="AN69:AN71" si="249">P69+AB69</f>
        <v>0</v>
      </c>
      <c r="AO69" s="30">
        <f t="shared" ref="AO69:AO71" si="250">Q69+AC69</f>
        <v>0</v>
      </c>
      <c r="AP69" s="30">
        <f t="shared" ref="AP69:AP71" si="251">R69+AD69</f>
        <v>0</v>
      </c>
      <c r="AQ69" s="31">
        <f t="shared" ref="AQ69:AQ71" si="252">S69+AE69</f>
        <v>0</v>
      </c>
      <c r="AR69" s="208"/>
      <c r="AS69" s="448">
        <v>545</v>
      </c>
      <c r="AT69" s="449">
        <f>SUMIFS($H$16:$H$187,$C$16:$C$187,$AS69)</f>
        <v>0</v>
      </c>
      <c r="AU69" s="449">
        <f>SUMIFS($T$16:$T$187,$C$16:$C$187,$AS69)</f>
        <v>0</v>
      </c>
      <c r="AV69" s="449">
        <f>SUMIFS($AF$16:$AF$187,$C$16:$C$187,$AS69)</f>
        <v>0</v>
      </c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</row>
    <row r="70" spans="1:136" s="72" customFormat="1" ht="15.75" customHeight="1">
      <c r="A70" s="232"/>
      <c r="B70" s="181"/>
      <c r="C70" s="181">
        <v>312</v>
      </c>
      <c r="D70" s="566" t="s">
        <v>2</v>
      </c>
      <c r="E70" s="566"/>
      <c r="F70" s="566"/>
      <c r="G70" s="567"/>
      <c r="H70" s="76">
        <f t="shared" si="227"/>
        <v>0</v>
      </c>
      <c r="I70" s="80"/>
      <c r="J70" s="94"/>
      <c r="K70" s="82"/>
      <c r="L70" s="305"/>
      <c r="M70" s="120"/>
      <c r="N70" s="81"/>
      <c r="O70" s="81"/>
      <c r="P70" s="81"/>
      <c r="Q70" s="81"/>
      <c r="R70" s="81"/>
      <c r="S70" s="82"/>
      <c r="T70" s="28">
        <f t="shared" si="230"/>
        <v>0</v>
      </c>
      <c r="U70" s="80"/>
      <c r="V70" s="94"/>
      <c r="W70" s="82"/>
      <c r="X70" s="305"/>
      <c r="Y70" s="120"/>
      <c r="Z70" s="81"/>
      <c r="AA70" s="81"/>
      <c r="AB70" s="81"/>
      <c r="AC70" s="81"/>
      <c r="AD70" s="81"/>
      <c r="AE70" s="82"/>
      <c r="AF70" s="109">
        <f t="shared" si="233"/>
        <v>0</v>
      </c>
      <c r="AG70" s="29">
        <f t="shared" si="242"/>
        <v>0</v>
      </c>
      <c r="AH70" s="92">
        <f t="shared" si="243"/>
        <v>0</v>
      </c>
      <c r="AI70" s="31">
        <f t="shared" si="244"/>
        <v>0</v>
      </c>
      <c r="AJ70" s="329">
        <f t="shared" si="245"/>
        <v>0</v>
      </c>
      <c r="AK70" s="292">
        <f t="shared" si="246"/>
        <v>0</v>
      </c>
      <c r="AL70" s="30">
        <f t="shared" si="247"/>
        <v>0</v>
      </c>
      <c r="AM70" s="30">
        <f t="shared" si="248"/>
        <v>0</v>
      </c>
      <c r="AN70" s="30">
        <f t="shared" si="249"/>
        <v>0</v>
      </c>
      <c r="AO70" s="30">
        <f t="shared" si="250"/>
        <v>0</v>
      </c>
      <c r="AP70" s="30">
        <f t="shared" si="251"/>
        <v>0</v>
      </c>
      <c r="AQ70" s="31">
        <f t="shared" si="252"/>
        <v>0</v>
      </c>
      <c r="AR70" s="208"/>
      <c r="AS70" s="445" t="s">
        <v>134</v>
      </c>
      <c r="AT70" s="450">
        <f>SUM(AT42:AT69)</f>
        <v>4510300</v>
      </c>
      <c r="AU70" s="450">
        <f>SUM(AU42:AU69)</f>
        <v>219916</v>
      </c>
      <c r="AV70" s="450">
        <f>SUM(AV42:AV69)</f>
        <v>4730216</v>
      </c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2" customFormat="1" ht="15.75" customHeight="1">
      <c r="A71" s="232"/>
      <c r="B71" s="181"/>
      <c r="C71" s="181">
        <v>313</v>
      </c>
      <c r="D71" s="566" t="s">
        <v>3</v>
      </c>
      <c r="E71" s="566"/>
      <c r="F71" s="566"/>
      <c r="G71" s="566"/>
      <c r="H71" s="76">
        <f t="shared" si="227"/>
        <v>0</v>
      </c>
      <c r="I71" s="80"/>
      <c r="J71" s="94"/>
      <c r="K71" s="82"/>
      <c r="L71" s="305"/>
      <c r="M71" s="120"/>
      <c r="N71" s="81"/>
      <c r="O71" s="81"/>
      <c r="P71" s="81"/>
      <c r="Q71" s="81"/>
      <c r="R71" s="81"/>
      <c r="S71" s="82"/>
      <c r="T71" s="28">
        <f t="shared" si="230"/>
        <v>0</v>
      </c>
      <c r="U71" s="80"/>
      <c r="V71" s="94"/>
      <c r="W71" s="82"/>
      <c r="X71" s="305"/>
      <c r="Y71" s="120"/>
      <c r="Z71" s="81"/>
      <c r="AA71" s="81"/>
      <c r="AB71" s="81"/>
      <c r="AC71" s="81"/>
      <c r="AD71" s="81"/>
      <c r="AE71" s="82"/>
      <c r="AF71" s="109">
        <f t="shared" si="233"/>
        <v>0</v>
      </c>
      <c r="AG71" s="29">
        <f t="shared" si="242"/>
        <v>0</v>
      </c>
      <c r="AH71" s="92">
        <f t="shared" si="243"/>
        <v>0</v>
      </c>
      <c r="AI71" s="31">
        <f t="shared" si="244"/>
        <v>0</v>
      </c>
      <c r="AJ71" s="329">
        <f t="shared" si="245"/>
        <v>0</v>
      </c>
      <c r="AK71" s="292">
        <f t="shared" si="246"/>
        <v>0</v>
      </c>
      <c r="AL71" s="30">
        <f t="shared" si="247"/>
        <v>0</v>
      </c>
      <c r="AM71" s="30">
        <f t="shared" si="248"/>
        <v>0</v>
      </c>
      <c r="AN71" s="30">
        <f t="shared" si="249"/>
        <v>0</v>
      </c>
      <c r="AO71" s="30">
        <f t="shared" si="250"/>
        <v>0</v>
      </c>
      <c r="AP71" s="30">
        <f t="shared" si="251"/>
        <v>0</v>
      </c>
      <c r="AQ71" s="31">
        <f t="shared" si="252"/>
        <v>0</v>
      </c>
      <c r="AR71" s="208"/>
      <c r="AS71" s="208"/>
      <c r="AT71" s="89"/>
      <c r="AU71" s="89"/>
      <c r="AV71" s="89"/>
      <c r="AW71" s="89"/>
      <c r="AX71" s="192"/>
      <c r="AY71" s="192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</row>
    <row r="72" spans="1:136" s="73" customFormat="1" ht="15.75" customHeight="1">
      <c r="A72" s="568">
        <v>32</v>
      </c>
      <c r="B72" s="569"/>
      <c r="C72" s="90"/>
      <c r="D72" s="570" t="s">
        <v>4</v>
      </c>
      <c r="E72" s="570"/>
      <c r="F72" s="570"/>
      <c r="G72" s="571"/>
      <c r="H72" s="75">
        <f t="shared" si="227"/>
        <v>0</v>
      </c>
      <c r="I72" s="77">
        <f>SUM(I73:I76)</f>
        <v>0</v>
      </c>
      <c r="J72" s="61">
        <f>SUM(J73:J76)</f>
        <v>0</v>
      </c>
      <c r="K72" s="79">
        <f t="shared" ref="K72:S72" si="253">SUM(K73:K76)</f>
        <v>0</v>
      </c>
      <c r="L72" s="304">
        <f t="shared" si="253"/>
        <v>0</v>
      </c>
      <c r="M72" s="95">
        <f t="shared" si="253"/>
        <v>0</v>
      </c>
      <c r="N72" s="78">
        <f t="shared" si="253"/>
        <v>0</v>
      </c>
      <c r="O72" s="78">
        <f t="shared" ref="O72" si="254">SUM(O73:O76)</f>
        <v>0</v>
      </c>
      <c r="P72" s="78">
        <f t="shared" si="253"/>
        <v>0</v>
      </c>
      <c r="Q72" s="78">
        <f t="shared" si="253"/>
        <v>0</v>
      </c>
      <c r="R72" s="78">
        <f t="shared" si="253"/>
        <v>0</v>
      </c>
      <c r="S72" s="79">
        <f t="shared" si="253"/>
        <v>0</v>
      </c>
      <c r="T72" s="239">
        <f t="shared" si="230"/>
        <v>0</v>
      </c>
      <c r="U72" s="77">
        <f t="shared" ref="U72:AE72" si="255">SUM(U73:U76)</f>
        <v>0</v>
      </c>
      <c r="V72" s="61">
        <f t="shared" si="255"/>
        <v>0</v>
      </c>
      <c r="W72" s="79">
        <f t="shared" si="255"/>
        <v>0</v>
      </c>
      <c r="X72" s="304">
        <f t="shared" si="255"/>
        <v>0</v>
      </c>
      <c r="Y72" s="95">
        <f t="shared" si="255"/>
        <v>0</v>
      </c>
      <c r="Z72" s="78">
        <f t="shared" si="255"/>
        <v>0</v>
      </c>
      <c r="AA72" s="78">
        <f t="shared" ref="AA72" si="256">SUM(AA73:AA76)</f>
        <v>0</v>
      </c>
      <c r="AB72" s="78">
        <f t="shared" si="255"/>
        <v>0</v>
      </c>
      <c r="AC72" s="78">
        <f t="shared" si="255"/>
        <v>0</v>
      </c>
      <c r="AD72" s="78">
        <f t="shared" si="255"/>
        <v>0</v>
      </c>
      <c r="AE72" s="79">
        <f t="shared" si="255"/>
        <v>0</v>
      </c>
      <c r="AF72" s="264">
        <f t="shared" si="233"/>
        <v>0</v>
      </c>
      <c r="AG72" s="318">
        <f t="shared" ref="AG72:AQ72" si="257">SUM(AG73:AG76)</f>
        <v>0</v>
      </c>
      <c r="AH72" s="265">
        <f t="shared" si="257"/>
        <v>0</v>
      </c>
      <c r="AI72" s="241">
        <f t="shared" si="257"/>
        <v>0</v>
      </c>
      <c r="AJ72" s="306">
        <f t="shared" si="257"/>
        <v>0</v>
      </c>
      <c r="AK72" s="242">
        <f t="shared" si="257"/>
        <v>0</v>
      </c>
      <c r="AL72" s="243">
        <f t="shared" si="257"/>
        <v>0</v>
      </c>
      <c r="AM72" s="243">
        <f t="shared" ref="AM72" si="258">SUM(AM73:AM76)</f>
        <v>0</v>
      </c>
      <c r="AN72" s="243">
        <f t="shared" si="257"/>
        <v>0</v>
      </c>
      <c r="AO72" s="243">
        <f t="shared" si="257"/>
        <v>0</v>
      </c>
      <c r="AP72" s="243">
        <f t="shared" si="257"/>
        <v>0</v>
      </c>
      <c r="AQ72" s="241">
        <f t="shared" si="257"/>
        <v>0</v>
      </c>
      <c r="AR72" s="208"/>
      <c r="AS72" s="208"/>
      <c r="AT72" s="192"/>
      <c r="AU72" s="192"/>
      <c r="AV72" s="192"/>
      <c r="AW72" s="192"/>
      <c r="AX72" s="89"/>
      <c r="AY72" s="89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2" customFormat="1" ht="15.75" customHeight="1">
      <c r="A73" s="232"/>
      <c r="B73" s="181"/>
      <c r="C73" s="181">
        <v>321</v>
      </c>
      <c r="D73" s="566" t="s">
        <v>5</v>
      </c>
      <c r="E73" s="566"/>
      <c r="F73" s="566"/>
      <c r="G73" s="566"/>
      <c r="H73" s="76">
        <f t="shared" si="227"/>
        <v>0</v>
      </c>
      <c r="I73" s="80"/>
      <c r="J73" s="94"/>
      <c r="K73" s="82"/>
      <c r="L73" s="305"/>
      <c r="M73" s="120"/>
      <c r="N73" s="81"/>
      <c r="O73" s="81"/>
      <c r="P73" s="81"/>
      <c r="Q73" s="81"/>
      <c r="R73" s="81"/>
      <c r="S73" s="82"/>
      <c r="T73" s="28">
        <f t="shared" si="230"/>
        <v>0</v>
      </c>
      <c r="U73" s="80"/>
      <c r="V73" s="94"/>
      <c r="W73" s="82"/>
      <c r="X73" s="305"/>
      <c r="Y73" s="120"/>
      <c r="Z73" s="81"/>
      <c r="AA73" s="81"/>
      <c r="AB73" s="81"/>
      <c r="AC73" s="81"/>
      <c r="AD73" s="81"/>
      <c r="AE73" s="82"/>
      <c r="AF73" s="109">
        <f t="shared" si="233"/>
        <v>0</v>
      </c>
      <c r="AG73" s="29">
        <f t="shared" ref="AG73:AG76" si="259">I73+U73</f>
        <v>0</v>
      </c>
      <c r="AH73" s="92">
        <f t="shared" ref="AH73:AH76" si="260">J73+V73</f>
        <v>0</v>
      </c>
      <c r="AI73" s="31">
        <f t="shared" ref="AI73:AI76" si="261">K73+W73</f>
        <v>0</v>
      </c>
      <c r="AJ73" s="329">
        <f t="shared" ref="AJ73:AJ76" si="262">L73+X73</f>
        <v>0</v>
      </c>
      <c r="AK73" s="292">
        <f t="shared" ref="AK73:AK76" si="263">M73+Y73</f>
        <v>0</v>
      </c>
      <c r="AL73" s="30">
        <f t="shared" ref="AL73:AL76" si="264">N73+Z73</f>
        <v>0</v>
      </c>
      <c r="AM73" s="30">
        <f t="shared" ref="AM73:AM76" si="265">O73+AA73</f>
        <v>0</v>
      </c>
      <c r="AN73" s="30">
        <f t="shared" ref="AN73:AN76" si="266">P73+AB73</f>
        <v>0</v>
      </c>
      <c r="AO73" s="30">
        <f t="shared" ref="AO73:AO76" si="267">Q73+AC73</f>
        <v>0</v>
      </c>
      <c r="AP73" s="30">
        <f t="shared" ref="AP73:AP76" si="268">R73+AD73</f>
        <v>0</v>
      </c>
      <c r="AQ73" s="31">
        <f t="shared" ref="AQ73:AQ76" si="269">S73+AE73</f>
        <v>0</v>
      </c>
      <c r="AR73" s="208"/>
      <c r="AS73" s="208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</row>
    <row r="74" spans="1:136" s="72" customFormat="1" ht="15.75" customHeight="1">
      <c r="A74" s="232"/>
      <c r="B74" s="181"/>
      <c r="C74" s="181">
        <v>322</v>
      </c>
      <c r="D74" s="566" t="s">
        <v>6</v>
      </c>
      <c r="E74" s="566"/>
      <c r="F74" s="566"/>
      <c r="G74" s="566"/>
      <c r="H74" s="76">
        <f t="shared" si="227"/>
        <v>0</v>
      </c>
      <c r="I74" s="80"/>
      <c r="J74" s="94"/>
      <c r="K74" s="82"/>
      <c r="L74" s="305"/>
      <c r="M74" s="120"/>
      <c r="N74" s="81"/>
      <c r="O74" s="81"/>
      <c r="P74" s="81"/>
      <c r="Q74" s="81"/>
      <c r="R74" s="81"/>
      <c r="S74" s="82"/>
      <c r="T74" s="28">
        <f t="shared" si="230"/>
        <v>0</v>
      </c>
      <c r="U74" s="80"/>
      <c r="V74" s="94"/>
      <c r="W74" s="82"/>
      <c r="X74" s="305"/>
      <c r="Y74" s="120"/>
      <c r="Z74" s="81"/>
      <c r="AA74" s="81"/>
      <c r="AB74" s="81"/>
      <c r="AC74" s="81"/>
      <c r="AD74" s="81"/>
      <c r="AE74" s="82"/>
      <c r="AF74" s="109">
        <f t="shared" si="233"/>
        <v>0</v>
      </c>
      <c r="AG74" s="29">
        <f t="shared" si="259"/>
        <v>0</v>
      </c>
      <c r="AH74" s="92">
        <f t="shared" si="260"/>
        <v>0</v>
      </c>
      <c r="AI74" s="31">
        <f t="shared" si="261"/>
        <v>0</v>
      </c>
      <c r="AJ74" s="329">
        <f t="shared" si="262"/>
        <v>0</v>
      </c>
      <c r="AK74" s="292">
        <f t="shared" si="263"/>
        <v>0</v>
      </c>
      <c r="AL74" s="30">
        <f t="shared" si="264"/>
        <v>0</v>
      </c>
      <c r="AM74" s="30">
        <f t="shared" si="265"/>
        <v>0</v>
      </c>
      <c r="AN74" s="30">
        <f t="shared" si="266"/>
        <v>0</v>
      </c>
      <c r="AO74" s="30">
        <f t="shared" si="267"/>
        <v>0</v>
      </c>
      <c r="AP74" s="30">
        <f t="shared" si="268"/>
        <v>0</v>
      </c>
      <c r="AQ74" s="31">
        <f t="shared" si="269"/>
        <v>0</v>
      </c>
      <c r="AR74" s="208"/>
      <c r="AS74" s="208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>
      <c r="A75" s="232"/>
      <c r="B75" s="181"/>
      <c r="C75" s="181">
        <v>323</v>
      </c>
      <c r="D75" s="566" t="s">
        <v>7</v>
      </c>
      <c r="E75" s="566"/>
      <c r="F75" s="566"/>
      <c r="G75" s="566"/>
      <c r="H75" s="76">
        <f>SUM(I75:S75)</f>
        <v>0</v>
      </c>
      <c r="I75" s="80"/>
      <c r="J75" s="94"/>
      <c r="K75" s="82"/>
      <c r="L75" s="305"/>
      <c r="M75" s="120"/>
      <c r="N75" s="81"/>
      <c r="O75" s="81"/>
      <c r="P75" s="81"/>
      <c r="Q75" s="81"/>
      <c r="R75" s="81"/>
      <c r="S75" s="82"/>
      <c r="T75" s="28">
        <f>SUM(U75:AE75)</f>
        <v>0</v>
      </c>
      <c r="U75" s="80"/>
      <c r="V75" s="94"/>
      <c r="W75" s="82"/>
      <c r="X75" s="305"/>
      <c r="Y75" s="120"/>
      <c r="Z75" s="81"/>
      <c r="AA75" s="81"/>
      <c r="AB75" s="81"/>
      <c r="AC75" s="81"/>
      <c r="AD75" s="81"/>
      <c r="AE75" s="82"/>
      <c r="AF75" s="109">
        <f>SUM(AG75:AQ75)</f>
        <v>0</v>
      </c>
      <c r="AG75" s="29">
        <f t="shared" si="259"/>
        <v>0</v>
      </c>
      <c r="AH75" s="92">
        <f t="shared" si="260"/>
        <v>0</v>
      </c>
      <c r="AI75" s="31">
        <f t="shared" si="261"/>
        <v>0</v>
      </c>
      <c r="AJ75" s="329">
        <f t="shared" si="262"/>
        <v>0</v>
      </c>
      <c r="AK75" s="292">
        <f t="shared" si="263"/>
        <v>0</v>
      </c>
      <c r="AL75" s="30">
        <f t="shared" si="264"/>
        <v>0</v>
      </c>
      <c r="AM75" s="30">
        <f t="shared" si="265"/>
        <v>0</v>
      </c>
      <c r="AN75" s="30">
        <f t="shared" si="266"/>
        <v>0</v>
      </c>
      <c r="AO75" s="30">
        <f t="shared" si="267"/>
        <v>0</v>
      </c>
      <c r="AP75" s="30">
        <f t="shared" si="268"/>
        <v>0</v>
      </c>
      <c r="AQ75" s="31">
        <f t="shared" si="269"/>
        <v>0</v>
      </c>
      <c r="AR75" s="208"/>
      <c r="AS75" s="208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>
      <c r="A76" s="232"/>
      <c r="B76" s="181"/>
      <c r="C76" s="181">
        <v>329</v>
      </c>
      <c r="D76" s="566" t="s">
        <v>8</v>
      </c>
      <c r="E76" s="566"/>
      <c r="F76" s="566"/>
      <c r="G76" s="567"/>
      <c r="H76" s="76">
        <f t="shared" ref="H76" si="270">SUM(I76:S76)</f>
        <v>0</v>
      </c>
      <c r="I76" s="80"/>
      <c r="J76" s="94"/>
      <c r="K76" s="82"/>
      <c r="L76" s="305"/>
      <c r="M76" s="120"/>
      <c r="N76" s="81"/>
      <c r="O76" s="81"/>
      <c r="P76" s="81"/>
      <c r="Q76" s="81"/>
      <c r="R76" s="81"/>
      <c r="S76" s="82"/>
      <c r="T76" s="28">
        <f t="shared" ref="T76" si="271">SUM(U76:AE76)</f>
        <v>0</v>
      </c>
      <c r="U76" s="80"/>
      <c r="V76" s="94"/>
      <c r="W76" s="82"/>
      <c r="X76" s="305"/>
      <c r="Y76" s="120"/>
      <c r="Z76" s="81"/>
      <c r="AA76" s="81"/>
      <c r="AB76" s="81"/>
      <c r="AC76" s="81"/>
      <c r="AD76" s="81"/>
      <c r="AE76" s="82"/>
      <c r="AF76" s="109">
        <f t="shared" ref="AF76" si="272">SUM(AG76:AQ76)</f>
        <v>0</v>
      </c>
      <c r="AG76" s="29">
        <f t="shared" si="259"/>
        <v>0</v>
      </c>
      <c r="AH76" s="92">
        <f t="shared" si="260"/>
        <v>0</v>
      </c>
      <c r="AI76" s="31">
        <f t="shared" si="261"/>
        <v>0</v>
      </c>
      <c r="AJ76" s="329">
        <f t="shared" si="262"/>
        <v>0</v>
      </c>
      <c r="AK76" s="292">
        <f t="shared" si="263"/>
        <v>0</v>
      </c>
      <c r="AL76" s="30">
        <f t="shared" si="264"/>
        <v>0</v>
      </c>
      <c r="AM76" s="30">
        <f t="shared" si="265"/>
        <v>0</v>
      </c>
      <c r="AN76" s="30">
        <f t="shared" si="266"/>
        <v>0</v>
      </c>
      <c r="AO76" s="30">
        <f t="shared" si="267"/>
        <v>0</v>
      </c>
      <c r="AP76" s="30">
        <f t="shared" si="268"/>
        <v>0</v>
      </c>
      <c r="AQ76" s="31">
        <f t="shared" si="269"/>
        <v>0</v>
      </c>
      <c r="AR76" s="208"/>
      <c r="AS76" s="208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2" customFormat="1" ht="10.5" customHeight="1">
      <c r="A77" s="281"/>
      <c r="B77" s="281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8"/>
      <c r="AS77" s="314"/>
      <c r="AT77" s="108"/>
      <c r="AU77" s="108"/>
      <c r="AV77" s="108"/>
      <c r="AW77" s="89"/>
      <c r="AX77" s="126"/>
      <c r="AY77" s="126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</row>
    <row r="78" spans="1:136" s="110" customFormat="1" ht="27" customHeight="1">
      <c r="A78" s="581" t="s">
        <v>123</v>
      </c>
      <c r="B78" s="582"/>
      <c r="C78" s="582"/>
      <c r="D78" s="603" t="s">
        <v>124</v>
      </c>
      <c r="E78" s="603"/>
      <c r="F78" s="603"/>
      <c r="G78" s="604"/>
      <c r="H78" s="97">
        <f>SUM(I78:S78)</f>
        <v>30000</v>
      </c>
      <c r="I78" s="98">
        <f t="shared" ref="I78:S78" si="273">I79+I99+I111+I123+I132</f>
        <v>30000</v>
      </c>
      <c r="J78" s="286">
        <f t="shared" si="273"/>
        <v>0</v>
      </c>
      <c r="K78" s="124">
        <f t="shared" si="273"/>
        <v>0</v>
      </c>
      <c r="L78" s="302">
        <f t="shared" si="273"/>
        <v>0</v>
      </c>
      <c r="M78" s="121">
        <f t="shared" si="273"/>
        <v>0</v>
      </c>
      <c r="N78" s="99">
        <f t="shared" si="273"/>
        <v>0</v>
      </c>
      <c r="O78" s="99">
        <f t="shared" si="273"/>
        <v>0</v>
      </c>
      <c r="P78" s="99">
        <f t="shared" si="273"/>
        <v>0</v>
      </c>
      <c r="Q78" s="99">
        <f t="shared" si="273"/>
        <v>0</v>
      </c>
      <c r="R78" s="99">
        <f t="shared" si="273"/>
        <v>0</v>
      </c>
      <c r="S78" s="124">
        <f t="shared" si="273"/>
        <v>0</v>
      </c>
      <c r="T78" s="248">
        <f>SUM(U78:AE78)</f>
        <v>5000</v>
      </c>
      <c r="U78" s="98">
        <f t="shared" ref="U78:AE78" si="274">U79+U99+U111+U123+U132</f>
        <v>0</v>
      </c>
      <c r="V78" s="286">
        <f t="shared" si="274"/>
        <v>0</v>
      </c>
      <c r="W78" s="124">
        <f t="shared" si="274"/>
        <v>0</v>
      </c>
      <c r="X78" s="302">
        <f t="shared" si="274"/>
        <v>0</v>
      </c>
      <c r="Y78" s="121">
        <f t="shared" si="274"/>
        <v>0</v>
      </c>
      <c r="Z78" s="99">
        <f t="shared" si="274"/>
        <v>0</v>
      </c>
      <c r="AA78" s="99">
        <f t="shared" si="274"/>
        <v>0</v>
      </c>
      <c r="AB78" s="99">
        <f t="shared" si="274"/>
        <v>5000</v>
      </c>
      <c r="AC78" s="99">
        <f t="shared" si="274"/>
        <v>0</v>
      </c>
      <c r="AD78" s="99">
        <f t="shared" si="274"/>
        <v>0</v>
      </c>
      <c r="AE78" s="124">
        <f t="shared" si="274"/>
        <v>0</v>
      </c>
      <c r="AF78" s="262">
        <f>SUM(AG78:AQ78)</f>
        <v>35000</v>
      </c>
      <c r="AG78" s="465">
        <f t="shared" ref="AG78:AQ78" si="275">AG79+AG99+AG111+AG123+AG132</f>
        <v>30000</v>
      </c>
      <c r="AH78" s="466">
        <f t="shared" si="275"/>
        <v>0</v>
      </c>
      <c r="AI78" s="467">
        <f t="shared" si="275"/>
        <v>0</v>
      </c>
      <c r="AJ78" s="468">
        <f t="shared" si="275"/>
        <v>0</v>
      </c>
      <c r="AK78" s="469">
        <f t="shared" si="275"/>
        <v>0</v>
      </c>
      <c r="AL78" s="470">
        <f t="shared" si="275"/>
        <v>0</v>
      </c>
      <c r="AM78" s="470">
        <f t="shared" si="275"/>
        <v>0</v>
      </c>
      <c r="AN78" s="470">
        <f t="shared" si="275"/>
        <v>5000</v>
      </c>
      <c r="AO78" s="470">
        <f t="shared" si="275"/>
        <v>0</v>
      </c>
      <c r="AP78" s="470">
        <f t="shared" si="275"/>
        <v>0</v>
      </c>
      <c r="AQ78" s="467">
        <f t="shared" si="275"/>
        <v>0</v>
      </c>
      <c r="AR78" s="208"/>
      <c r="AS78" s="208"/>
      <c r="AT78" s="193"/>
      <c r="AU78" s="193"/>
      <c r="AV78" s="193"/>
      <c r="AW78" s="193"/>
      <c r="AX78" s="192"/>
      <c r="AY78" s="192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</row>
    <row r="79" spans="1:136" s="74" customFormat="1" ht="25.9" customHeight="1">
      <c r="A79" s="574" t="s">
        <v>65</v>
      </c>
      <c r="B79" s="575"/>
      <c r="C79" s="575"/>
      <c r="D79" s="576" t="s">
        <v>130</v>
      </c>
      <c r="E79" s="576"/>
      <c r="F79" s="576"/>
      <c r="G79" s="577"/>
      <c r="H79" s="83">
        <f>SUM(I79:S79)</f>
        <v>30000</v>
      </c>
      <c r="I79" s="84">
        <f t="shared" ref="I79:S79" si="276">I80+I89</f>
        <v>30000</v>
      </c>
      <c r="J79" s="287">
        <f t="shared" ref="J79" si="277">J80+J89</f>
        <v>0</v>
      </c>
      <c r="K79" s="86">
        <f t="shared" si="276"/>
        <v>0</v>
      </c>
      <c r="L79" s="303">
        <f t="shared" si="276"/>
        <v>0</v>
      </c>
      <c r="M79" s="122">
        <f t="shared" si="276"/>
        <v>0</v>
      </c>
      <c r="N79" s="85">
        <f t="shared" si="276"/>
        <v>0</v>
      </c>
      <c r="O79" s="85">
        <f t="shared" ref="O79" si="278">O80+O89</f>
        <v>0</v>
      </c>
      <c r="P79" s="85">
        <f t="shared" si="276"/>
        <v>0</v>
      </c>
      <c r="Q79" s="85">
        <f t="shared" si="276"/>
        <v>0</v>
      </c>
      <c r="R79" s="85">
        <f t="shared" si="276"/>
        <v>0</v>
      </c>
      <c r="S79" s="86">
        <f t="shared" si="276"/>
        <v>0</v>
      </c>
      <c r="T79" s="247">
        <f>SUM(U79:AE79)</f>
        <v>5000</v>
      </c>
      <c r="U79" s="84">
        <f t="shared" ref="U79:AE79" si="279">U80+U89</f>
        <v>0</v>
      </c>
      <c r="V79" s="287">
        <f t="shared" ref="V79" si="280">V80+V89</f>
        <v>0</v>
      </c>
      <c r="W79" s="86">
        <f t="shared" si="279"/>
        <v>0</v>
      </c>
      <c r="X79" s="303">
        <f t="shared" si="279"/>
        <v>0</v>
      </c>
      <c r="Y79" s="122">
        <f t="shared" si="279"/>
        <v>0</v>
      </c>
      <c r="Z79" s="85">
        <f t="shared" si="279"/>
        <v>0</v>
      </c>
      <c r="AA79" s="85">
        <f t="shared" ref="AA79" si="281">AA80+AA89</f>
        <v>0</v>
      </c>
      <c r="AB79" s="85">
        <f t="shared" si="279"/>
        <v>5000</v>
      </c>
      <c r="AC79" s="85">
        <f t="shared" si="279"/>
        <v>0</v>
      </c>
      <c r="AD79" s="85">
        <f t="shared" si="279"/>
        <v>0</v>
      </c>
      <c r="AE79" s="86">
        <f t="shared" si="279"/>
        <v>0</v>
      </c>
      <c r="AF79" s="263">
        <f>SUM(AG79:AQ79)</f>
        <v>35000</v>
      </c>
      <c r="AG79" s="471">
        <f t="shared" ref="AG79:AQ79" si="282">AG80+AG89</f>
        <v>30000</v>
      </c>
      <c r="AH79" s="472">
        <f t="shared" ref="AH79" si="283">AH80+AH89</f>
        <v>0</v>
      </c>
      <c r="AI79" s="473">
        <f t="shared" si="282"/>
        <v>0</v>
      </c>
      <c r="AJ79" s="474">
        <f t="shared" si="282"/>
        <v>0</v>
      </c>
      <c r="AK79" s="475">
        <f t="shared" si="282"/>
        <v>0</v>
      </c>
      <c r="AL79" s="476">
        <f t="shared" si="282"/>
        <v>0</v>
      </c>
      <c r="AM79" s="476">
        <f t="shared" ref="AM79" si="284">AM80+AM89</f>
        <v>0</v>
      </c>
      <c r="AN79" s="476">
        <f t="shared" si="282"/>
        <v>5000</v>
      </c>
      <c r="AO79" s="476">
        <f t="shared" si="282"/>
        <v>0</v>
      </c>
      <c r="AP79" s="476">
        <f t="shared" si="282"/>
        <v>0</v>
      </c>
      <c r="AQ79" s="473">
        <f t="shared" si="282"/>
        <v>0</v>
      </c>
      <c r="AR79" s="208"/>
      <c r="AS79" s="208"/>
      <c r="AT79" s="193"/>
      <c r="AU79" s="193"/>
      <c r="AV79" s="193"/>
      <c r="AW79" s="194"/>
      <c r="AX79" s="89"/>
      <c r="AY79" s="89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  <c r="CQ79" s="194"/>
      <c r="CR79" s="194"/>
      <c r="CS79" s="194"/>
      <c r="CT79" s="194"/>
      <c r="CU79" s="194"/>
      <c r="CV79" s="194"/>
      <c r="CW79" s="194"/>
      <c r="CX79" s="194"/>
      <c r="CY79" s="194"/>
      <c r="CZ79" s="194"/>
      <c r="DA79" s="194"/>
      <c r="DB79" s="194"/>
      <c r="DC79" s="194"/>
      <c r="DD79" s="194"/>
      <c r="DE79" s="194"/>
      <c r="DF79" s="194"/>
      <c r="DG79" s="194"/>
      <c r="DH79" s="194"/>
      <c r="DI79" s="194"/>
      <c r="DJ79" s="194"/>
      <c r="DK79" s="194"/>
      <c r="DL79" s="194"/>
      <c r="DM79" s="194"/>
      <c r="DN79" s="194"/>
      <c r="DO79" s="194"/>
      <c r="DP79" s="194"/>
      <c r="DQ79" s="194"/>
      <c r="DR79" s="194"/>
      <c r="DS79" s="194"/>
      <c r="DT79" s="194"/>
      <c r="DU79" s="194"/>
      <c r="DV79" s="194"/>
      <c r="DW79" s="194"/>
      <c r="DX79" s="194"/>
      <c r="DY79" s="194"/>
      <c r="DZ79" s="194"/>
      <c r="EA79" s="194"/>
      <c r="EB79" s="194"/>
      <c r="EC79" s="194"/>
      <c r="ED79" s="194"/>
      <c r="EE79" s="194"/>
      <c r="EF79" s="194"/>
    </row>
    <row r="80" spans="1:136" s="74" customFormat="1" ht="15.75" customHeight="1">
      <c r="A80" s="439">
        <v>3</v>
      </c>
      <c r="B80" s="68"/>
      <c r="C80" s="90"/>
      <c r="D80" s="570" t="s">
        <v>16</v>
      </c>
      <c r="E80" s="570"/>
      <c r="F80" s="570"/>
      <c r="G80" s="571"/>
      <c r="H80" s="75">
        <f t="shared" ref="H80:H83" si="285">SUM(I80:S80)</f>
        <v>0</v>
      </c>
      <c r="I80" s="77">
        <f>I81+I87</f>
        <v>0</v>
      </c>
      <c r="J80" s="61">
        <f>J81+J87</f>
        <v>0</v>
      </c>
      <c r="K80" s="79">
        <f>K81+K87</f>
        <v>0</v>
      </c>
      <c r="L80" s="304">
        <f t="shared" ref="L80:S80" si="286">L81+L87</f>
        <v>0</v>
      </c>
      <c r="M80" s="95">
        <f t="shared" si="286"/>
        <v>0</v>
      </c>
      <c r="N80" s="78">
        <f t="shared" si="286"/>
        <v>0</v>
      </c>
      <c r="O80" s="78">
        <f t="shared" ref="O80" si="287">O81+O87</f>
        <v>0</v>
      </c>
      <c r="P80" s="78">
        <f t="shared" si="286"/>
        <v>0</v>
      </c>
      <c r="Q80" s="78">
        <f t="shared" si="286"/>
        <v>0</v>
      </c>
      <c r="R80" s="78">
        <f t="shared" si="286"/>
        <v>0</v>
      </c>
      <c r="S80" s="79">
        <f t="shared" si="286"/>
        <v>0</v>
      </c>
      <c r="T80" s="239">
        <f t="shared" ref="T80:T83" si="288">SUM(U80:AE80)</f>
        <v>5000</v>
      </c>
      <c r="U80" s="77">
        <f t="shared" ref="U80:AE80" si="289">U81+U87</f>
        <v>0</v>
      </c>
      <c r="V80" s="61">
        <f t="shared" ref="V80" si="290">V81+V87</f>
        <v>0</v>
      </c>
      <c r="W80" s="79">
        <f t="shared" si="289"/>
        <v>0</v>
      </c>
      <c r="X80" s="304">
        <f t="shared" si="289"/>
        <v>0</v>
      </c>
      <c r="Y80" s="95">
        <f t="shared" si="289"/>
        <v>0</v>
      </c>
      <c r="Z80" s="78">
        <f t="shared" si="289"/>
        <v>0</v>
      </c>
      <c r="AA80" s="78">
        <f t="shared" ref="AA80" si="291">AA81+AA87</f>
        <v>0</v>
      </c>
      <c r="AB80" s="78">
        <f t="shared" si="289"/>
        <v>5000</v>
      </c>
      <c r="AC80" s="78">
        <f t="shared" si="289"/>
        <v>0</v>
      </c>
      <c r="AD80" s="78">
        <f t="shared" si="289"/>
        <v>0</v>
      </c>
      <c r="AE80" s="79">
        <f t="shared" si="289"/>
        <v>0</v>
      </c>
      <c r="AF80" s="264">
        <f t="shared" ref="AF80:AF83" si="292">SUM(AG80:AQ80)</f>
        <v>5000</v>
      </c>
      <c r="AG80" s="318">
        <f t="shared" ref="AG80:AP80" si="293">AG81+AG87</f>
        <v>0</v>
      </c>
      <c r="AH80" s="265">
        <f t="shared" ref="AH80" si="294">AH81+AH87</f>
        <v>0</v>
      </c>
      <c r="AI80" s="241">
        <f t="shared" si="293"/>
        <v>0</v>
      </c>
      <c r="AJ80" s="306">
        <f t="shared" si="293"/>
        <v>0</v>
      </c>
      <c r="AK80" s="242">
        <f t="shared" si="293"/>
        <v>0</v>
      </c>
      <c r="AL80" s="243">
        <f t="shared" si="293"/>
        <v>0</v>
      </c>
      <c r="AM80" s="243">
        <f t="shared" ref="AM80" si="295">AM81+AM87</f>
        <v>0</v>
      </c>
      <c r="AN80" s="243">
        <f t="shared" si="293"/>
        <v>5000</v>
      </c>
      <c r="AO80" s="243">
        <f t="shared" si="293"/>
        <v>0</v>
      </c>
      <c r="AP80" s="243">
        <f t="shared" si="293"/>
        <v>0</v>
      </c>
      <c r="AQ80" s="241">
        <f>AQ81+AQ87</f>
        <v>0</v>
      </c>
      <c r="AR80" s="208"/>
      <c r="AS80" s="208"/>
      <c r="AT80" s="193"/>
      <c r="AU80" s="193"/>
      <c r="AV80" s="193"/>
      <c r="AW80" s="194"/>
      <c r="AX80" s="62"/>
      <c r="AY80" s="62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N80" s="194"/>
      <c r="BO80" s="194"/>
      <c r="BP80" s="194"/>
      <c r="BQ80" s="194"/>
      <c r="BR80" s="194"/>
      <c r="BS80" s="194"/>
      <c r="BT80" s="194"/>
      <c r="BU80" s="194"/>
      <c r="BV80" s="194"/>
      <c r="BW80" s="194"/>
      <c r="BX80" s="194"/>
      <c r="BY80" s="194"/>
      <c r="BZ80" s="194"/>
      <c r="CA80" s="194"/>
      <c r="CB80" s="194"/>
      <c r="CC80" s="194"/>
      <c r="CD80" s="194"/>
      <c r="CE80" s="194"/>
      <c r="CF80" s="194"/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</row>
    <row r="81" spans="1:136" s="73" customFormat="1" ht="15.75" customHeight="1">
      <c r="A81" s="568">
        <v>32</v>
      </c>
      <c r="B81" s="569"/>
      <c r="C81" s="90"/>
      <c r="D81" s="570" t="s">
        <v>4</v>
      </c>
      <c r="E81" s="570"/>
      <c r="F81" s="570"/>
      <c r="G81" s="571"/>
      <c r="H81" s="75">
        <f t="shared" si="285"/>
        <v>0</v>
      </c>
      <c r="I81" s="77">
        <f>SUM(I82:I86)</f>
        <v>0</v>
      </c>
      <c r="J81" s="61">
        <f>SUM(J82:J86)</f>
        <v>0</v>
      </c>
      <c r="K81" s="79">
        <f>SUM(K82:K86)</f>
        <v>0</v>
      </c>
      <c r="L81" s="304">
        <f t="shared" ref="L81:S81" si="296">SUM(L82:L86)</f>
        <v>0</v>
      </c>
      <c r="M81" s="95">
        <f t="shared" si="296"/>
        <v>0</v>
      </c>
      <c r="N81" s="78">
        <f t="shared" si="296"/>
        <v>0</v>
      </c>
      <c r="O81" s="78">
        <f t="shared" ref="O81" si="297">SUM(O82:O86)</f>
        <v>0</v>
      </c>
      <c r="P81" s="78">
        <f t="shared" si="296"/>
        <v>0</v>
      </c>
      <c r="Q81" s="78">
        <f t="shared" si="296"/>
        <v>0</v>
      </c>
      <c r="R81" s="78">
        <f t="shared" si="296"/>
        <v>0</v>
      </c>
      <c r="S81" s="79">
        <f t="shared" si="296"/>
        <v>0</v>
      </c>
      <c r="T81" s="239">
        <f t="shared" si="288"/>
        <v>5000</v>
      </c>
      <c r="U81" s="77">
        <f>SUM(U82:U86)</f>
        <v>0</v>
      </c>
      <c r="V81" s="61">
        <f>SUM(V82:V86)</f>
        <v>0</v>
      </c>
      <c r="W81" s="79">
        <f t="shared" ref="W81:AE81" si="298">SUM(W82:W86)</f>
        <v>0</v>
      </c>
      <c r="X81" s="304">
        <f t="shared" si="298"/>
        <v>0</v>
      </c>
      <c r="Y81" s="95">
        <f t="shared" si="298"/>
        <v>0</v>
      </c>
      <c r="Z81" s="78">
        <f t="shared" si="298"/>
        <v>0</v>
      </c>
      <c r="AA81" s="78">
        <f t="shared" ref="AA81" si="299">SUM(AA82:AA86)</f>
        <v>0</v>
      </c>
      <c r="AB81" s="78">
        <f t="shared" si="298"/>
        <v>5000</v>
      </c>
      <c r="AC81" s="78">
        <f t="shared" si="298"/>
        <v>0</v>
      </c>
      <c r="AD81" s="78">
        <f t="shared" si="298"/>
        <v>0</v>
      </c>
      <c r="AE81" s="79">
        <f t="shared" si="298"/>
        <v>0</v>
      </c>
      <c r="AF81" s="264">
        <f t="shared" si="292"/>
        <v>5000</v>
      </c>
      <c r="AG81" s="318">
        <f>SUM(AG82:AG86)</f>
        <v>0</v>
      </c>
      <c r="AH81" s="265">
        <f>SUM(AH82:AH86)</f>
        <v>0</v>
      </c>
      <c r="AI81" s="241">
        <f t="shared" ref="AI81:AP81" si="300">SUM(AI82:AI86)</f>
        <v>0</v>
      </c>
      <c r="AJ81" s="306">
        <f t="shared" si="300"/>
        <v>0</v>
      </c>
      <c r="AK81" s="242">
        <f t="shared" si="300"/>
        <v>0</v>
      </c>
      <c r="AL81" s="243">
        <f t="shared" si="300"/>
        <v>0</v>
      </c>
      <c r="AM81" s="243">
        <f t="shared" ref="AM81" si="301">SUM(AM82:AM86)</f>
        <v>0</v>
      </c>
      <c r="AN81" s="243">
        <f t="shared" si="300"/>
        <v>5000</v>
      </c>
      <c r="AO81" s="243">
        <f t="shared" si="300"/>
        <v>0</v>
      </c>
      <c r="AP81" s="243">
        <f t="shared" si="300"/>
        <v>0</v>
      </c>
      <c r="AQ81" s="241">
        <f>SUM(AQ82:AQ86)</f>
        <v>0</v>
      </c>
      <c r="AR81" s="208"/>
      <c r="AS81" s="208"/>
      <c r="AT81" s="192"/>
      <c r="AU81" s="192"/>
      <c r="AV81" s="192"/>
      <c r="AW81" s="192"/>
      <c r="AX81" s="194"/>
      <c r="AY81" s="194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</row>
    <row r="82" spans="1:136" s="72" customFormat="1" ht="15.75" customHeight="1">
      <c r="A82" s="232"/>
      <c r="B82" s="181"/>
      <c r="C82" s="181">
        <v>321</v>
      </c>
      <c r="D82" s="566" t="s">
        <v>5</v>
      </c>
      <c r="E82" s="566"/>
      <c r="F82" s="566"/>
      <c r="G82" s="566"/>
      <c r="H82" s="76">
        <f t="shared" si="285"/>
        <v>0</v>
      </c>
      <c r="I82" s="80"/>
      <c r="J82" s="94"/>
      <c r="K82" s="82"/>
      <c r="L82" s="305"/>
      <c r="M82" s="120"/>
      <c r="N82" s="81"/>
      <c r="O82" s="81"/>
      <c r="P82" s="81"/>
      <c r="Q82" s="81"/>
      <c r="R82" s="81"/>
      <c r="S82" s="82"/>
      <c r="T82" s="28">
        <f t="shared" si="288"/>
        <v>0</v>
      </c>
      <c r="U82" s="80"/>
      <c r="V82" s="94"/>
      <c r="W82" s="82"/>
      <c r="X82" s="305"/>
      <c r="Y82" s="120"/>
      <c r="Z82" s="81"/>
      <c r="AA82" s="81"/>
      <c r="AB82" s="81"/>
      <c r="AC82" s="81"/>
      <c r="AD82" s="81"/>
      <c r="AE82" s="82"/>
      <c r="AF82" s="109">
        <f t="shared" si="292"/>
        <v>0</v>
      </c>
      <c r="AG82" s="29">
        <f t="shared" ref="AG82:AG86" si="302">I82+U82</f>
        <v>0</v>
      </c>
      <c r="AH82" s="92">
        <f t="shared" ref="AH82:AH86" si="303">J82+V82</f>
        <v>0</v>
      </c>
      <c r="AI82" s="31">
        <f t="shared" ref="AI82:AI86" si="304">K82+W82</f>
        <v>0</v>
      </c>
      <c r="AJ82" s="329">
        <f t="shared" ref="AJ82:AJ86" si="305">L82+X82</f>
        <v>0</v>
      </c>
      <c r="AK82" s="292">
        <f t="shared" ref="AK82:AK86" si="306">M82+Y82</f>
        <v>0</v>
      </c>
      <c r="AL82" s="30">
        <f t="shared" ref="AL82:AL86" si="307">N82+Z82</f>
        <v>0</v>
      </c>
      <c r="AM82" s="30">
        <f t="shared" ref="AM82:AM86" si="308">O82+AA82</f>
        <v>0</v>
      </c>
      <c r="AN82" s="30">
        <f t="shared" ref="AN82:AN86" si="309">P82+AB82</f>
        <v>0</v>
      </c>
      <c r="AO82" s="30">
        <f t="shared" ref="AO82:AO86" si="310">Q82+AC82</f>
        <v>0</v>
      </c>
      <c r="AP82" s="30">
        <f t="shared" ref="AP82:AP86" si="311">R82+AD82</f>
        <v>0</v>
      </c>
      <c r="AQ82" s="31">
        <f t="shared" ref="AQ82:AQ86" si="312">S82+AE82</f>
        <v>0</v>
      </c>
      <c r="AR82" s="208"/>
      <c r="AS82" s="208"/>
      <c r="AT82" s="89"/>
      <c r="AU82" s="89"/>
      <c r="AV82" s="89"/>
      <c r="AW82" s="89"/>
      <c r="AX82" s="194"/>
      <c r="AY82" s="194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5.75" customHeight="1">
      <c r="A83" s="232"/>
      <c r="B83" s="181"/>
      <c r="C83" s="181">
        <v>322</v>
      </c>
      <c r="D83" s="566" t="s">
        <v>6</v>
      </c>
      <c r="E83" s="566"/>
      <c r="F83" s="566"/>
      <c r="G83" s="566"/>
      <c r="H83" s="76">
        <f t="shared" si="285"/>
        <v>0</v>
      </c>
      <c r="I83" s="80"/>
      <c r="J83" s="94"/>
      <c r="K83" s="82"/>
      <c r="L83" s="305"/>
      <c r="M83" s="120"/>
      <c r="N83" s="81"/>
      <c r="O83" s="81"/>
      <c r="P83" s="81"/>
      <c r="Q83" s="81"/>
      <c r="R83" s="81"/>
      <c r="S83" s="82"/>
      <c r="T83" s="28">
        <f t="shared" si="288"/>
        <v>0</v>
      </c>
      <c r="U83" s="80"/>
      <c r="V83" s="94"/>
      <c r="W83" s="82"/>
      <c r="X83" s="305"/>
      <c r="Y83" s="120"/>
      <c r="Z83" s="81"/>
      <c r="AA83" s="81"/>
      <c r="AB83" s="81"/>
      <c r="AC83" s="81"/>
      <c r="AD83" s="81"/>
      <c r="AE83" s="82"/>
      <c r="AF83" s="109">
        <f t="shared" si="292"/>
        <v>0</v>
      </c>
      <c r="AG83" s="29">
        <f t="shared" si="302"/>
        <v>0</v>
      </c>
      <c r="AH83" s="92">
        <f t="shared" si="303"/>
        <v>0</v>
      </c>
      <c r="AI83" s="31">
        <f t="shared" si="304"/>
        <v>0</v>
      </c>
      <c r="AJ83" s="329">
        <f t="shared" si="305"/>
        <v>0</v>
      </c>
      <c r="AK83" s="292">
        <f t="shared" si="306"/>
        <v>0</v>
      </c>
      <c r="AL83" s="30">
        <f t="shared" si="307"/>
        <v>0</v>
      </c>
      <c r="AM83" s="30">
        <f t="shared" si="308"/>
        <v>0</v>
      </c>
      <c r="AN83" s="30">
        <f t="shared" si="309"/>
        <v>0</v>
      </c>
      <c r="AO83" s="30">
        <f t="shared" si="310"/>
        <v>0</v>
      </c>
      <c r="AP83" s="30">
        <f t="shared" si="311"/>
        <v>0</v>
      </c>
      <c r="AQ83" s="31">
        <f t="shared" si="312"/>
        <v>0</v>
      </c>
      <c r="AR83" s="208"/>
      <c r="AS83" s="208"/>
      <c r="AT83" s="89"/>
      <c r="AU83" s="89"/>
      <c r="AV83" s="89"/>
      <c r="AW83" s="89"/>
      <c r="AX83" s="192"/>
      <c r="AY83" s="192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2" customFormat="1" ht="15.75" customHeight="1">
      <c r="A84" s="232"/>
      <c r="B84" s="181"/>
      <c r="C84" s="181">
        <v>323</v>
      </c>
      <c r="D84" s="566" t="s">
        <v>7</v>
      </c>
      <c r="E84" s="566"/>
      <c r="F84" s="566"/>
      <c r="G84" s="566"/>
      <c r="H84" s="76">
        <f>SUM(I84:S84)</f>
        <v>0</v>
      </c>
      <c r="I84" s="80"/>
      <c r="J84" s="94"/>
      <c r="K84" s="82"/>
      <c r="L84" s="305"/>
      <c r="M84" s="120"/>
      <c r="N84" s="81"/>
      <c r="O84" s="81"/>
      <c r="P84" s="81"/>
      <c r="Q84" s="81"/>
      <c r="R84" s="81"/>
      <c r="S84" s="82"/>
      <c r="T84" s="28">
        <f>SUM(U84:AE84)</f>
        <v>0</v>
      </c>
      <c r="U84" s="80"/>
      <c r="V84" s="94"/>
      <c r="W84" s="82"/>
      <c r="X84" s="305"/>
      <c r="Y84" s="120"/>
      <c r="Z84" s="81"/>
      <c r="AA84" s="81"/>
      <c r="AB84" s="81"/>
      <c r="AC84" s="81"/>
      <c r="AD84" s="81"/>
      <c r="AE84" s="82"/>
      <c r="AF84" s="109">
        <f>SUM(AG84:AQ84)</f>
        <v>0</v>
      </c>
      <c r="AG84" s="29">
        <f t="shared" si="302"/>
        <v>0</v>
      </c>
      <c r="AH84" s="92">
        <f t="shared" si="303"/>
        <v>0</v>
      </c>
      <c r="AI84" s="31">
        <f t="shared" si="304"/>
        <v>0</v>
      </c>
      <c r="AJ84" s="329">
        <f t="shared" si="305"/>
        <v>0</v>
      </c>
      <c r="AK84" s="292">
        <f t="shared" si="306"/>
        <v>0</v>
      </c>
      <c r="AL84" s="30">
        <f t="shared" si="307"/>
        <v>0</v>
      </c>
      <c r="AM84" s="30">
        <f t="shared" si="308"/>
        <v>0</v>
      </c>
      <c r="AN84" s="30">
        <f t="shared" si="309"/>
        <v>0</v>
      </c>
      <c r="AO84" s="30">
        <f t="shared" si="310"/>
        <v>0</v>
      </c>
      <c r="AP84" s="30">
        <f t="shared" si="311"/>
        <v>0</v>
      </c>
      <c r="AQ84" s="31">
        <f t="shared" si="312"/>
        <v>0</v>
      </c>
      <c r="AR84" s="208"/>
      <c r="AS84" s="208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</row>
    <row r="85" spans="1:136" s="72" customFormat="1" ht="23.25" customHeight="1">
      <c r="A85" s="232"/>
      <c r="B85" s="181"/>
      <c r="C85" s="181">
        <v>324</v>
      </c>
      <c r="D85" s="566" t="s">
        <v>90</v>
      </c>
      <c r="E85" s="566"/>
      <c r="F85" s="566"/>
      <c r="G85" s="566"/>
      <c r="H85" s="76">
        <f t="shared" ref="H85" si="313">SUM(I85:S85)</f>
        <v>0</v>
      </c>
      <c r="I85" s="80"/>
      <c r="J85" s="94"/>
      <c r="K85" s="82"/>
      <c r="L85" s="305"/>
      <c r="M85" s="120"/>
      <c r="N85" s="81"/>
      <c r="O85" s="81"/>
      <c r="P85" s="81"/>
      <c r="Q85" s="81"/>
      <c r="R85" s="81"/>
      <c r="S85" s="82"/>
      <c r="T85" s="28">
        <f t="shared" ref="T85:T89" si="314">SUM(U85:AE85)</f>
        <v>5000</v>
      </c>
      <c r="U85" s="80"/>
      <c r="V85" s="94"/>
      <c r="W85" s="82"/>
      <c r="X85" s="305"/>
      <c r="Y85" s="120"/>
      <c r="Z85" s="81"/>
      <c r="AA85" s="81"/>
      <c r="AB85" s="81">
        <v>5000</v>
      </c>
      <c r="AC85" s="81"/>
      <c r="AD85" s="81"/>
      <c r="AE85" s="82"/>
      <c r="AF85" s="109">
        <f t="shared" ref="AF85:AF89" si="315">SUM(AG85:AQ85)</f>
        <v>5000</v>
      </c>
      <c r="AG85" s="29">
        <f t="shared" si="302"/>
        <v>0</v>
      </c>
      <c r="AH85" s="92">
        <f t="shared" si="303"/>
        <v>0</v>
      </c>
      <c r="AI85" s="31">
        <f t="shared" si="304"/>
        <v>0</v>
      </c>
      <c r="AJ85" s="329">
        <f t="shared" si="305"/>
        <v>0</v>
      </c>
      <c r="AK85" s="292">
        <f t="shared" si="306"/>
        <v>0</v>
      </c>
      <c r="AL85" s="30">
        <f t="shared" si="307"/>
        <v>0</v>
      </c>
      <c r="AM85" s="30">
        <f t="shared" si="308"/>
        <v>0</v>
      </c>
      <c r="AN85" s="30">
        <f t="shared" si="309"/>
        <v>5000</v>
      </c>
      <c r="AO85" s="30">
        <f t="shared" si="310"/>
        <v>0</v>
      </c>
      <c r="AP85" s="30">
        <f t="shared" si="311"/>
        <v>0</v>
      </c>
      <c r="AQ85" s="31">
        <f t="shared" si="312"/>
        <v>0</v>
      </c>
      <c r="AR85" s="208"/>
      <c r="AS85" s="208"/>
      <c r="AT85" s="193"/>
      <c r="AU85" s="193"/>
      <c r="AV85" s="193"/>
      <c r="AW85" s="193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</row>
    <row r="86" spans="1:136" s="72" customFormat="1" ht="15.75" customHeight="1">
      <c r="A86" s="232"/>
      <c r="B86" s="181"/>
      <c r="C86" s="181">
        <v>329</v>
      </c>
      <c r="D86" s="566" t="s">
        <v>8</v>
      </c>
      <c r="E86" s="566"/>
      <c r="F86" s="566"/>
      <c r="G86" s="567"/>
      <c r="H86" s="76">
        <f t="shared" ref="H86:H89" si="316">SUM(I86:S86)</f>
        <v>0</v>
      </c>
      <c r="I86" s="80"/>
      <c r="J86" s="94"/>
      <c r="K86" s="82"/>
      <c r="L86" s="305"/>
      <c r="M86" s="120"/>
      <c r="N86" s="81"/>
      <c r="O86" s="81"/>
      <c r="P86" s="81"/>
      <c r="Q86" s="81"/>
      <c r="R86" s="81"/>
      <c r="S86" s="82"/>
      <c r="T86" s="28">
        <f t="shared" si="314"/>
        <v>0</v>
      </c>
      <c r="U86" s="80"/>
      <c r="V86" s="94"/>
      <c r="W86" s="82"/>
      <c r="X86" s="305"/>
      <c r="Y86" s="120"/>
      <c r="Z86" s="81"/>
      <c r="AA86" s="81"/>
      <c r="AB86" s="81"/>
      <c r="AC86" s="81"/>
      <c r="AD86" s="81"/>
      <c r="AE86" s="82"/>
      <c r="AF86" s="109">
        <f t="shared" si="315"/>
        <v>0</v>
      </c>
      <c r="AG86" s="29">
        <f t="shared" si="302"/>
        <v>0</v>
      </c>
      <c r="AH86" s="92">
        <f t="shared" si="303"/>
        <v>0</v>
      </c>
      <c r="AI86" s="31">
        <f t="shared" si="304"/>
        <v>0</v>
      </c>
      <c r="AJ86" s="329">
        <f t="shared" si="305"/>
        <v>0</v>
      </c>
      <c r="AK86" s="292">
        <f t="shared" si="306"/>
        <v>0</v>
      </c>
      <c r="AL86" s="30">
        <f t="shared" si="307"/>
        <v>0</v>
      </c>
      <c r="AM86" s="30">
        <f t="shared" si="308"/>
        <v>0</v>
      </c>
      <c r="AN86" s="30">
        <f t="shared" si="309"/>
        <v>0</v>
      </c>
      <c r="AO86" s="30">
        <f t="shared" si="310"/>
        <v>0</v>
      </c>
      <c r="AP86" s="30">
        <f t="shared" si="311"/>
        <v>0</v>
      </c>
      <c r="AQ86" s="31">
        <f t="shared" si="312"/>
        <v>0</v>
      </c>
      <c r="AR86" s="208"/>
      <c r="AS86" s="192"/>
      <c r="AT86" s="192"/>
      <c r="AU86" s="192"/>
      <c r="AV86" s="192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3" customFormat="1" ht="15.75" customHeight="1">
      <c r="A87" s="568">
        <v>38</v>
      </c>
      <c r="B87" s="569"/>
      <c r="C87" s="90"/>
      <c r="D87" s="570" t="s">
        <v>147</v>
      </c>
      <c r="E87" s="570"/>
      <c r="F87" s="570"/>
      <c r="G87" s="571"/>
      <c r="H87" s="75">
        <f>SUM(I87:S87)</f>
        <v>0</v>
      </c>
      <c r="I87" s="77">
        <f>I88</f>
        <v>0</v>
      </c>
      <c r="J87" s="61">
        <f>J88</f>
        <v>0</v>
      </c>
      <c r="K87" s="79">
        <f t="shared" ref="K87:S87" si="317">K88</f>
        <v>0</v>
      </c>
      <c r="L87" s="304">
        <f t="shared" si="317"/>
        <v>0</v>
      </c>
      <c r="M87" s="95">
        <f t="shared" si="317"/>
        <v>0</v>
      </c>
      <c r="N87" s="78">
        <f t="shared" si="317"/>
        <v>0</v>
      </c>
      <c r="O87" s="78">
        <f t="shared" si="317"/>
        <v>0</v>
      </c>
      <c r="P87" s="78">
        <f t="shared" si="317"/>
        <v>0</v>
      </c>
      <c r="Q87" s="78">
        <f t="shared" si="317"/>
        <v>0</v>
      </c>
      <c r="R87" s="78">
        <f t="shared" si="317"/>
        <v>0</v>
      </c>
      <c r="S87" s="79">
        <f t="shared" si="317"/>
        <v>0</v>
      </c>
      <c r="T87" s="239">
        <f>SUM(U87:AE87)</f>
        <v>0</v>
      </c>
      <c r="U87" s="77">
        <f t="shared" ref="U87:AE87" si="318">U88</f>
        <v>0</v>
      </c>
      <c r="V87" s="61">
        <f t="shared" si="318"/>
        <v>0</v>
      </c>
      <c r="W87" s="79">
        <f t="shared" si="318"/>
        <v>0</v>
      </c>
      <c r="X87" s="304">
        <f t="shared" si="318"/>
        <v>0</v>
      </c>
      <c r="Y87" s="95">
        <f t="shared" si="318"/>
        <v>0</v>
      </c>
      <c r="Z87" s="78">
        <f t="shared" si="318"/>
        <v>0</v>
      </c>
      <c r="AA87" s="78">
        <f t="shared" si="318"/>
        <v>0</v>
      </c>
      <c r="AB87" s="78">
        <f t="shared" si="318"/>
        <v>0</v>
      </c>
      <c r="AC87" s="78">
        <f t="shared" si="318"/>
        <v>0</v>
      </c>
      <c r="AD87" s="78">
        <f t="shared" si="318"/>
        <v>0</v>
      </c>
      <c r="AE87" s="79">
        <f t="shared" si="318"/>
        <v>0</v>
      </c>
      <c r="AF87" s="264">
        <f>SUM(AG87:AQ87)</f>
        <v>0</v>
      </c>
      <c r="AG87" s="318">
        <f t="shared" ref="AG87:AQ87" si="319">AG88</f>
        <v>0</v>
      </c>
      <c r="AH87" s="265">
        <f t="shared" si="319"/>
        <v>0</v>
      </c>
      <c r="AI87" s="241">
        <f t="shared" si="319"/>
        <v>0</v>
      </c>
      <c r="AJ87" s="306">
        <f t="shared" si="319"/>
        <v>0</v>
      </c>
      <c r="AK87" s="242">
        <f t="shared" si="319"/>
        <v>0</v>
      </c>
      <c r="AL87" s="243">
        <f t="shared" si="319"/>
        <v>0</v>
      </c>
      <c r="AM87" s="243">
        <f t="shared" si="319"/>
        <v>0</v>
      </c>
      <c r="AN87" s="243">
        <f t="shared" si="319"/>
        <v>0</v>
      </c>
      <c r="AO87" s="243">
        <f t="shared" si="319"/>
        <v>0</v>
      </c>
      <c r="AP87" s="243">
        <f t="shared" si="319"/>
        <v>0</v>
      </c>
      <c r="AQ87" s="241">
        <f t="shared" si="319"/>
        <v>0</v>
      </c>
      <c r="AR87" s="208"/>
      <c r="AS87" s="208"/>
      <c r="AT87" s="445"/>
      <c r="AU87" s="450"/>
      <c r="AV87" s="450"/>
      <c r="AW87" s="450"/>
      <c r="AX87" s="194"/>
      <c r="AY87" s="194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</row>
    <row r="88" spans="1:136" s="72" customFormat="1" ht="15.75" customHeight="1">
      <c r="A88" s="232"/>
      <c r="B88" s="181"/>
      <c r="C88" s="181">
        <v>381</v>
      </c>
      <c r="D88" s="566" t="s">
        <v>146</v>
      </c>
      <c r="E88" s="566"/>
      <c r="F88" s="566"/>
      <c r="G88" s="566"/>
      <c r="H88" s="76">
        <f>SUM(I88:S88)</f>
        <v>0</v>
      </c>
      <c r="I88" s="80"/>
      <c r="J88" s="94"/>
      <c r="K88" s="82"/>
      <c r="L88" s="305"/>
      <c r="M88" s="120"/>
      <c r="N88" s="81"/>
      <c r="O88" s="81"/>
      <c r="P88" s="81"/>
      <c r="Q88" s="81"/>
      <c r="R88" s="81"/>
      <c r="S88" s="82"/>
      <c r="T88" s="28">
        <f>SUM(U88:AE88)</f>
        <v>0</v>
      </c>
      <c r="U88" s="80"/>
      <c r="V88" s="94"/>
      <c r="W88" s="82"/>
      <c r="X88" s="305"/>
      <c r="Y88" s="120"/>
      <c r="Z88" s="81"/>
      <c r="AA88" s="81"/>
      <c r="AB88" s="81"/>
      <c r="AC88" s="81"/>
      <c r="AD88" s="81"/>
      <c r="AE88" s="82"/>
      <c r="AF88" s="109">
        <f t="shared" si="315"/>
        <v>0</v>
      </c>
      <c r="AG88" s="29">
        <f t="shared" ref="AG88" si="320">I88+U88</f>
        <v>0</v>
      </c>
      <c r="AH88" s="92">
        <f t="shared" ref="AH88" si="321">J88+V88</f>
        <v>0</v>
      </c>
      <c r="AI88" s="31">
        <f t="shared" ref="AI88" si="322">K88+W88</f>
        <v>0</v>
      </c>
      <c r="AJ88" s="329">
        <f t="shared" ref="AJ88" si="323">L88+X88</f>
        <v>0</v>
      </c>
      <c r="AK88" s="292">
        <f t="shared" ref="AK88" si="324">M88+Y88</f>
        <v>0</v>
      </c>
      <c r="AL88" s="30">
        <f t="shared" ref="AL88" si="325">N88+Z88</f>
        <v>0</v>
      </c>
      <c r="AM88" s="30">
        <f t="shared" ref="AM88" si="326">O88+AA88</f>
        <v>0</v>
      </c>
      <c r="AN88" s="30">
        <f t="shared" ref="AN88" si="327">P88+AB88</f>
        <v>0</v>
      </c>
      <c r="AO88" s="30">
        <f t="shared" ref="AO88" si="328">Q88+AC88</f>
        <v>0</v>
      </c>
      <c r="AP88" s="30">
        <f t="shared" ref="AP88" si="329">R88+AD88</f>
        <v>0</v>
      </c>
      <c r="AQ88" s="31">
        <f t="shared" ref="AQ88" si="330">S88+AE88</f>
        <v>0</v>
      </c>
      <c r="AR88" s="208"/>
      <c r="AS88" s="208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4" customFormat="1" ht="25.5" customHeight="1">
      <c r="A89" s="439">
        <v>4</v>
      </c>
      <c r="B89" s="66"/>
      <c r="C89" s="66"/>
      <c r="D89" s="572" t="s">
        <v>17</v>
      </c>
      <c r="E89" s="572"/>
      <c r="F89" s="572"/>
      <c r="G89" s="573"/>
      <c r="H89" s="75">
        <f t="shared" si="316"/>
        <v>30000</v>
      </c>
      <c r="I89" s="77">
        <f t="shared" ref="I89:S89" si="331">I90+I94</f>
        <v>30000</v>
      </c>
      <c r="J89" s="61">
        <f t="shared" si="331"/>
        <v>0</v>
      </c>
      <c r="K89" s="79">
        <f t="shared" si="331"/>
        <v>0</v>
      </c>
      <c r="L89" s="304">
        <f t="shared" si="331"/>
        <v>0</v>
      </c>
      <c r="M89" s="95">
        <f t="shared" si="331"/>
        <v>0</v>
      </c>
      <c r="N89" s="78">
        <f t="shared" si="331"/>
        <v>0</v>
      </c>
      <c r="O89" s="78">
        <f t="shared" si="331"/>
        <v>0</v>
      </c>
      <c r="P89" s="78">
        <f t="shared" si="331"/>
        <v>0</v>
      </c>
      <c r="Q89" s="78">
        <f t="shared" si="331"/>
        <v>0</v>
      </c>
      <c r="R89" s="78">
        <f t="shared" si="331"/>
        <v>0</v>
      </c>
      <c r="S89" s="79">
        <f t="shared" si="331"/>
        <v>0</v>
      </c>
      <c r="T89" s="239">
        <f t="shared" si="314"/>
        <v>0</v>
      </c>
      <c r="U89" s="77">
        <f t="shared" ref="U89:AE89" si="332">U90+U94</f>
        <v>0</v>
      </c>
      <c r="V89" s="61">
        <f t="shared" si="332"/>
        <v>0</v>
      </c>
      <c r="W89" s="79">
        <f t="shared" si="332"/>
        <v>0</v>
      </c>
      <c r="X89" s="304">
        <f t="shared" si="332"/>
        <v>0</v>
      </c>
      <c r="Y89" s="95">
        <f t="shared" si="332"/>
        <v>0</v>
      </c>
      <c r="Z89" s="78">
        <f t="shared" si="332"/>
        <v>0</v>
      </c>
      <c r="AA89" s="78">
        <f t="shared" si="332"/>
        <v>0</v>
      </c>
      <c r="AB89" s="78">
        <f t="shared" si="332"/>
        <v>0</v>
      </c>
      <c r="AC89" s="78">
        <f t="shared" si="332"/>
        <v>0</v>
      </c>
      <c r="AD89" s="78">
        <f t="shared" si="332"/>
        <v>0</v>
      </c>
      <c r="AE89" s="79">
        <f t="shared" si="332"/>
        <v>0</v>
      </c>
      <c r="AF89" s="264">
        <f t="shared" si="315"/>
        <v>30000</v>
      </c>
      <c r="AG89" s="318">
        <f t="shared" ref="AG89:AQ89" si="333">AG90+AG94</f>
        <v>30000</v>
      </c>
      <c r="AH89" s="265">
        <f t="shared" si="333"/>
        <v>0</v>
      </c>
      <c r="AI89" s="241">
        <f t="shared" si="333"/>
        <v>0</v>
      </c>
      <c r="AJ89" s="306">
        <f t="shared" si="333"/>
        <v>0</v>
      </c>
      <c r="AK89" s="242">
        <f t="shared" si="333"/>
        <v>0</v>
      </c>
      <c r="AL89" s="243">
        <f t="shared" si="333"/>
        <v>0</v>
      </c>
      <c r="AM89" s="243">
        <f t="shared" si="333"/>
        <v>0</v>
      </c>
      <c r="AN89" s="243">
        <f t="shared" si="333"/>
        <v>0</v>
      </c>
      <c r="AO89" s="243">
        <f t="shared" si="333"/>
        <v>0</v>
      </c>
      <c r="AP89" s="243">
        <f t="shared" si="333"/>
        <v>0</v>
      </c>
      <c r="AQ89" s="241">
        <f t="shared" si="333"/>
        <v>0</v>
      </c>
      <c r="AR89" s="208"/>
      <c r="AS89" s="89"/>
      <c r="AT89" s="391"/>
      <c r="AU89" s="391"/>
      <c r="AV89" s="391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</row>
    <row r="90" spans="1:136" s="73" customFormat="1" ht="24.75" customHeight="1">
      <c r="A90" s="568">
        <v>42</v>
      </c>
      <c r="B90" s="569"/>
      <c r="C90" s="440"/>
      <c r="D90" s="570" t="s">
        <v>45</v>
      </c>
      <c r="E90" s="570"/>
      <c r="F90" s="570"/>
      <c r="G90" s="571"/>
      <c r="H90" s="75">
        <f>SUM(I90:S90)</f>
        <v>30000</v>
      </c>
      <c r="I90" s="77">
        <f t="shared" ref="I90:S90" si="334">SUM(I91:I93)</f>
        <v>30000</v>
      </c>
      <c r="J90" s="61">
        <f t="shared" si="334"/>
        <v>0</v>
      </c>
      <c r="K90" s="79">
        <f t="shared" si="334"/>
        <v>0</v>
      </c>
      <c r="L90" s="304">
        <f t="shared" si="334"/>
        <v>0</v>
      </c>
      <c r="M90" s="95">
        <f t="shared" si="334"/>
        <v>0</v>
      </c>
      <c r="N90" s="78">
        <f t="shared" si="334"/>
        <v>0</v>
      </c>
      <c r="O90" s="78">
        <f t="shared" si="334"/>
        <v>0</v>
      </c>
      <c r="P90" s="78">
        <f t="shared" si="334"/>
        <v>0</v>
      </c>
      <c r="Q90" s="78">
        <f t="shared" si="334"/>
        <v>0</v>
      </c>
      <c r="R90" s="78">
        <f t="shared" si="334"/>
        <v>0</v>
      </c>
      <c r="S90" s="79">
        <f t="shared" si="334"/>
        <v>0</v>
      </c>
      <c r="T90" s="239">
        <f>SUM(U90:AE90)</f>
        <v>0</v>
      </c>
      <c r="U90" s="77">
        <f t="shared" ref="U90:AE90" si="335">SUM(U91:U93)</f>
        <v>0</v>
      </c>
      <c r="V90" s="61">
        <f t="shared" si="335"/>
        <v>0</v>
      </c>
      <c r="W90" s="79">
        <f t="shared" si="335"/>
        <v>0</v>
      </c>
      <c r="X90" s="304">
        <f t="shared" si="335"/>
        <v>0</v>
      </c>
      <c r="Y90" s="95">
        <f t="shared" si="335"/>
        <v>0</v>
      </c>
      <c r="Z90" s="78">
        <f t="shared" si="335"/>
        <v>0</v>
      </c>
      <c r="AA90" s="78">
        <f t="shared" si="335"/>
        <v>0</v>
      </c>
      <c r="AB90" s="78">
        <f t="shared" si="335"/>
        <v>0</v>
      </c>
      <c r="AC90" s="78">
        <f t="shared" si="335"/>
        <v>0</v>
      </c>
      <c r="AD90" s="78">
        <f t="shared" si="335"/>
        <v>0</v>
      </c>
      <c r="AE90" s="79">
        <f t="shared" si="335"/>
        <v>0</v>
      </c>
      <c r="AF90" s="264">
        <f>SUM(AG90:AQ90)</f>
        <v>30000</v>
      </c>
      <c r="AG90" s="318">
        <f t="shared" ref="AG90:AQ90" si="336">SUM(AG91:AG93)</f>
        <v>30000</v>
      </c>
      <c r="AH90" s="265">
        <f t="shared" si="336"/>
        <v>0</v>
      </c>
      <c r="AI90" s="241">
        <f t="shared" si="336"/>
        <v>0</v>
      </c>
      <c r="AJ90" s="306">
        <f t="shared" si="336"/>
        <v>0</v>
      </c>
      <c r="AK90" s="242">
        <f t="shared" si="336"/>
        <v>0</v>
      </c>
      <c r="AL90" s="243">
        <f t="shared" si="336"/>
        <v>0</v>
      </c>
      <c r="AM90" s="243">
        <f t="shared" si="336"/>
        <v>0</v>
      </c>
      <c r="AN90" s="243">
        <f t="shared" si="336"/>
        <v>0</v>
      </c>
      <c r="AO90" s="243">
        <f t="shared" si="336"/>
        <v>0</v>
      </c>
      <c r="AP90" s="243">
        <f t="shared" si="336"/>
        <v>0</v>
      </c>
      <c r="AQ90" s="241">
        <f t="shared" si="336"/>
        <v>0</v>
      </c>
      <c r="AR90" s="208"/>
      <c r="AS90" s="89"/>
      <c r="AT90" s="391"/>
      <c r="AU90" s="391"/>
      <c r="AV90" s="391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</row>
    <row r="91" spans="1:136" s="72" customFormat="1" ht="15">
      <c r="A91" s="232"/>
      <c r="B91" s="181"/>
      <c r="C91" s="181">
        <v>422</v>
      </c>
      <c r="D91" s="566" t="s">
        <v>11</v>
      </c>
      <c r="E91" s="566"/>
      <c r="F91" s="566"/>
      <c r="G91" s="567"/>
      <c r="H91" s="76">
        <f>SUM(I91:S91)</f>
        <v>0</v>
      </c>
      <c r="I91" s="80"/>
      <c r="J91" s="94"/>
      <c r="K91" s="82"/>
      <c r="L91" s="305"/>
      <c r="M91" s="120"/>
      <c r="N91" s="81"/>
      <c r="O91" s="81"/>
      <c r="P91" s="81"/>
      <c r="Q91" s="81"/>
      <c r="R91" s="81"/>
      <c r="S91" s="82"/>
      <c r="T91" s="28">
        <f>SUM(U91:AE91)</f>
        <v>0</v>
      </c>
      <c r="U91" s="80"/>
      <c r="V91" s="94"/>
      <c r="W91" s="82"/>
      <c r="X91" s="305"/>
      <c r="Y91" s="120"/>
      <c r="Z91" s="81"/>
      <c r="AA91" s="81"/>
      <c r="AB91" s="81"/>
      <c r="AC91" s="81"/>
      <c r="AD91" s="81"/>
      <c r="AE91" s="82"/>
      <c r="AF91" s="109">
        <f>SUM(AG91:AQ91)</f>
        <v>0</v>
      </c>
      <c r="AG91" s="29">
        <f t="shared" ref="AG91:AG93" si="337">I91+U91</f>
        <v>0</v>
      </c>
      <c r="AH91" s="92">
        <f t="shared" ref="AH91:AH93" si="338">J91+V91</f>
        <v>0</v>
      </c>
      <c r="AI91" s="31">
        <f t="shared" ref="AI91:AI93" si="339">K91+W91</f>
        <v>0</v>
      </c>
      <c r="AJ91" s="329">
        <f t="shared" ref="AJ91:AJ93" si="340">L91+X91</f>
        <v>0</v>
      </c>
      <c r="AK91" s="292">
        <f t="shared" ref="AK91:AK93" si="341">M91+Y91</f>
        <v>0</v>
      </c>
      <c r="AL91" s="30">
        <f t="shared" ref="AL91:AL93" si="342">N91+Z91</f>
        <v>0</v>
      </c>
      <c r="AM91" s="30">
        <f t="shared" ref="AM91:AM93" si="343">O91+AA91</f>
        <v>0</v>
      </c>
      <c r="AN91" s="30">
        <f t="shared" ref="AN91:AN93" si="344">P91+AB91</f>
        <v>0</v>
      </c>
      <c r="AO91" s="30">
        <f t="shared" ref="AO91:AO93" si="345">Q91+AC91</f>
        <v>0</v>
      </c>
      <c r="AP91" s="30">
        <f t="shared" ref="AP91:AP93" si="346">R91+AD91</f>
        <v>0</v>
      </c>
      <c r="AQ91" s="31">
        <f t="shared" ref="AQ91:AQ93" si="347">S91+AE91</f>
        <v>0</v>
      </c>
      <c r="AR91" s="208"/>
      <c r="AS91" s="89"/>
      <c r="AT91" s="391"/>
      <c r="AU91" s="391"/>
      <c r="AV91" s="391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">
      <c r="A92" s="232"/>
      <c r="B92" s="181"/>
      <c r="C92" s="181">
        <v>423</v>
      </c>
      <c r="D92" s="566" t="s">
        <v>89</v>
      </c>
      <c r="E92" s="566"/>
      <c r="F92" s="566"/>
      <c r="G92" s="567"/>
      <c r="H92" s="76">
        <f>SUM(I92:S92)</f>
        <v>0</v>
      </c>
      <c r="I92" s="80"/>
      <c r="J92" s="94"/>
      <c r="K92" s="82"/>
      <c r="L92" s="305"/>
      <c r="M92" s="120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5"/>
      <c r="Y92" s="120"/>
      <c r="Z92" s="81"/>
      <c r="AA92" s="81"/>
      <c r="AB92" s="81"/>
      <c r="AC92" s="81"/>
      <c r="AD92" s="81"/>
      <c r="AE92" s="82"/>
      <c r="AF92" s="109">
        <f>SUM(AG92:AQ92)</f>
        <v>0</v>
      </c>
      <c r="AG92" s="29">
        <f t="shared" si="337"/>
        <v>0</v>
      </c>
      <c r="AH92" s="92">
        <f t="shared" si="338"/>
        <v>0</v>
      </c>
      <c r="AI92" s="31">
        <f t="shared" si="339"/>
        <v>0</v>
      </c>
      <c r="AJ92" s="329">
        <f t="shared" si="340"/>
        <v>0</v>
      </c>
      <c r="AK92" s="292">
        <f t="shared" si="341"/>
        <v>0</v>
      </c>
      <c r="AL92" s="30">
        <f t="shared" si="342"/>
        <v>0</v>
      </c>
      <c r="AM92" s="30">
        <f t="shared" si="343"/>
        <v>0</v>
      </c>
      <c r="AN92" s="30">
        <f t="shared" si="344"/>
        <v>0</v>
      </c>
      <c r="AO92" s="30">
        <f t="shared" si="345"/>
        <v>0</v>
      </c>
      <c r="AP92" s="30">
        <f t="shared" si="346"/>
        <v>0</v>
      </c>
      <c r="AQ92" s="31">
        <f t="shared" si="347"/>
        <v>0</v>
      </c>
      <c r="AR92" s="208"/>
      <c r="AS92" s="89"/>
      <c r="AT92" s="391"/>
      <c r="AU92" s="391"/>
      <c r="AV92" s="391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26.25" customHeight="1">
      <c r="A93" s="227"/>
      <c r="B93" s="281"/>
      <c r="C93" s="281">
        <v>424</v>
      </c>
      <c r="D93" s="566" t="s">
        <v>46</v>
      </c>
      <c r="E93" s="566"/>
      <c r="F93" s="566"/>
      <c r="G93" s="567"/>
      <c r="H93" s="76">
        <f t="shared" ref="H93:H96" si="348">SUM(I93:S93)</f>
        <v>30000</v>
      </c>
      <c r="I93" s="80">
        <v>30000</v>
      </c>
      <c r="J93" s="94"/>
      <c r="K93" s="82"/>
      <c r="L93" s="305"/>
      <c r="M93" s="120"/>
      <c r="N93" s="81"/>
      <c r="O93" s="81"/>
      <c r="P93" s="81"/>
      <c r="Q93" s="81"/>
      <c r="R93" s="81"/>
      <c r="S93" s="82"/>
      <c r="T93" s="28">
        <f t="shared" ref="T93:T96" si="349">SUM(U93:AE93)</f>
        <v>0</v>
      </c>
      <c r="U93" s="80"/>
      <c r="V93" s="94"/>
      <c r="W93" s="82"/>
      <c r="X93" s="305"/>
      <c r="Y93" s="120"/>
      <c r="Z93" s="81"/>
      <c r="AA93" s="81"/>
      <c r="AB93" s="81"/>
      <c r="AC93" s="81"/>
      <c r="AD93" s="81"/>
      <c r="AE93" s="82"/>
      <c r="AF93" s="109">
        <f t="shared" ref="AF93:AF96" si="350">SUM(AG93:AQ93)</f>
        <v>30000</v>
      </c>
      <c r="AG93" s="29">
        <f t="shared" si="337"/>
        <v>30000</v>
      </c>
      <c r="AH93" s="92">
        <f t="shared" si="338"/>
        <v>0</v>
      </c>
      <c r="AI93" s="31">
        <f t="shared" si="339"/>
        <v>0</v>
      </c>
      <c r="AJ93" s="329">
        <f t="shared" si="340"/>
        <v>0</v>
      </c>
      <c r="AK93" s="292">
        <f t="shared" si="341"/>
        <v>0</v>
      </c>
      <c r="AL93" s="30">
        <f t="shared" si="342"/>
        <v>0</v>
      </c>
      <c r="AM93" s="30">
        <f t="shared" si="343"/>
        <v>0</v>
      </c>
      <c r="AN93" s="30">
        <f t="shared" si="344"/>
        <v>0</v>
      </c>
      <c r="AO93" s="30">
        <f t="shared" si="345"/>
        <v>0</v>
      </c>
      <c r="AP93" s="30">
        <f t="shared" si="346"/>
        <v>0</v>
      </c>
      <c r="AQ93" s="31">
        <f t="shared" si="347"/>
        <v>0</v>
      </c>
      <c r="AR93" s="208"/>
      <c r="AS93" s="89"/>
      <c r="AT93" s="391"/>
      <c r="AU93" s="391"/>
      <c r="AV93" s="391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89" customFormat="1" ht="26.25" customHeight="1">
      <c r="A94" s="520">
        <v>45</v>
      </c>
      <c r="B94" s="521"/>
      <c r="C94" s="434"/>
      <c r="D94" s="522" t="s">
        <v>86</v>
      </c>
      <c r="E94" s="522"/>
      <c r="F94" s="522"/>
      <c r="G94" s="522"/>
      <c r="H94" s="239">
        <f t="shared" si="348"/>
        <v>0</v>
      </c>
      <c r="I94" s="318">
        <f>I95+I96</f>
        <v>0</v>
      </c>
      <c r="J94" s="265">
        <f>J95+J96</f>
        <v>0</v>
      </c>
      <c r="K94" s="241">
        <f t="shared" ref="K94:S94" si="351">K95+K96</f>
        <v>0</v>
      </c>
      <c r="L94" s="306">
        <f t="shared" si="351"/>
        <v>0</v>
      </c>
      <c r="M94" s="242">
        <f t="shared" si="351"/>
        <v>0</v>
      </c>
      <c r="N94" s="243">
        <f t="shared" si="351"/>
        <v>0</v>
      </c>
      <c r="O94" s="243">
        <f t="shared" ref="O94" si="352">O95+O96</f>
        <v>0</v>
      </c>
      <c r="P94" s="243">
        <f t="shared" si="351"/>
        <v>0</v>
      </c>
      <c r="Q94" s="243">
        <f t="shared" si="351"/>
        <v>0</v>
      </c>
      <c r="R94" s="243">
        <f t="shared" si="351"/>
        <v>0</v>
      </c>
      <c r="S94" s="244">
        <f t="shared" si="351"/>
        <v>0</v>
      </c>
      <c r="T94" s="239">
        <f t="shared" si="349"/>
        <v>0</v>
      </c>
      <c r="U94" s="265">
        <f>U95+U96</f>
        <v>0</v>
      </c>
      <c r="V94" s="243">
        <f>V95+V96</f>
        <v>0</v>
      </c>
      <c r="W94" s="241">
        <f t="shared" ref="W94:AE94" si="353">W95+W96</f>
        <v>0</v>
      </c>
      <c r="X94" s="306">
        <f t="shared" si="353"/>
        <v>0</v>
      </c>
      <c r="Y94" s="242">
        <f t="shared" si="353"/>
        <v>0</v>
      </c>
      <c r="Z94" s="243">
        <f t="shared" si="353"/>
        <v>0</v>
      </c>
      <c r="AA94" s="243">
        <f t="shared" ref="AA94" si="354">AA95+AA96</f>
        <v>0</v>
      </c>
      <c r="AB94" s="243">
        <f t="shared" si="353"/>
        <v>0</v>
      </c>
      <c r="AC94" s="243">
        <f t="shared" si="353"/>
        <v>0</v>
      </c>
      <c r="AD94" s="243">
        <f t="shared" si="353"/>
        <v>0</v>
      </c>
      <c r="AE94" s="244">
        <f t="shared" si="353"/>
        <v>0</v>
      </c>
      <c r="AF94" s="264">
        <f t="shared" si="350"/>
        <v>0</v>
      </c>
      <c r="AG94" s="240">
        <f>AG95+AG96</f>
        <v>0</v>
      </c>
      <c r="AH94" s="243">
        <f>AH95+AH96</f>
        <v>0</v>
      </c>
      <c r="AI94" s="241">
        <f t="shared" ref="AI94:AQ94" si="355">AI95+AI96</f>
        <v>0</v>
      </c>
      <c r="AJ94" s="306">
        <f t="shared" si="355"/>
        <v>0</v>
      </c>
      <c r="AK94" s="242">
        <f t="shared" si="355"/>
        <v>0</v>
      </c>
      <c r="AL94" s="243">
        <f t="shared" si="355"/>
        <v>0</v>
      </c>
      <c r="AM94" s="243">
        <f t="shared" ref="AM94" si="356">AM95+AM96</f>
        <v>0</v>
      </c>
      <c r="AN94" s="243">
        <f t="shared" si="355"/>
        <v>0</v>
      </c>
      <c r="AO94" s="243">
        <f t="shared" si="355"/>
        <v>0</v>
      </c>
      <c r="AP94" s="243">
        <f t="shared" si="355"/>
        <v>0</v>
      </c>
      <c r="AQ94" s="244">
        <f t="shared" si="355"/>
        <v>0</v>
      </c>
      <c r="AR94" s="208"/>
      <c r="AT94" s="391"/>
      <c r="AU94" s="391"/>
      <c r="AV94" s="391"/>
    </row>
    <row r="95" spans="1:136" s="72" customFormat="1" ht="15">
      <c r="A95" s="232"/>
      <c r="B95" s="181"/>
      <c r="C95" s="181">
        <v>451</v>
      </c>
      <c r="D95" s="566" t="s">
        <v>87</v>
      </c>
      <c r="E95" s="566"/>
      <c r="F95" s="566"/>
      <c r="G95" s="566"/>
      <c r="H95" s="76">
        <f t="shared" si="348"/>
        <v>0</v>
      </c>
      <c r="I95" s="80"/>
      <c r="J95" s="94"/>
      <c r="K95" s="82"/>
      <c r="L95" s="305"/>
      <c r="M95" s="120"/>
      <c r="N95" s="81"/>
      <c r="O95" s="81"/>
      <c r="P95" s="81"/>
      <c r="Q95" s="81"/>
      <c r="R95" s="81"/>
      <c r="S95" s="184"/>
      <c r="T95" s="28">
        <f t="shared" si="349"/>
        <v>0</v>
      </c>
      <c r="U95" s="94"/>
      <c r="V95" s="81"/>
      <c r="W95" s="82"/>
      <c r="X95" s="305"/>
      <c r="Y95" s="120"/>
      <c r="Z95" s="81"/>
      <c r="AA95" s="81"/>
      <c r="AB95" s="81"/>
      <c r="AC95" s="81"/>
      <c r="AD95" s="81"/>
      <c r="AE95" s="184"/>
      <c r="AF95" s="109">
        <f t="shared" si="350"/>
        <v>0</v>
      </c>
      <c r="AG95" s="477">
        <f t="shared" ref="AG95:AG96" si="357">I95+U95</f>
        <v>0</v>
      </c>
      <c r="AH95" s="30">
        <f t="shared" ref="AH95:AH96" si="358">J95+V95</f>
        <v>0</v>
      </c>
      <c r="AI95" s="31">
        <f t="shared" ref="AI95:AI96" si="359">K95+W95</f>
        <v>0</v>
      </c>
      <c r="AJ95" s="329">
        <f t="shared" ref="AJ95:AJ96" si="360">L95+X95</f>
        <v>0</v>
      </c>
      <c r="AK95" s="292">
        <f t="shared" ref="AK95:AK96" si="361">M95+Y95</f>
        <v>0</v>
      </c>
      <c r="AL95" s="30">
        <f t="shared" ref="AL95:AL96" si="362">N95+Z95</f>
        <v>0</v>
      </c>
      <c r="AM95" s="30">
        <f t="shared" ref="AM95:AM96" si="363">O95+AA95</f>
        <v>0</v>
      </c>
      <c r="AN95" s="30">
        <f t="shared" ref="AN95:AN96" si="364">P95+AB95</f>
        <v>0</v>
      </c>
      <c r="AO95" s="30">
        <f t="shared" ref="AO95:AO96" si="365">Q95+AC95</f>
        <v>0</v>
      </c>
      <c r="AP95" s="30">
        <f t="shared" ref="AP95:AP96" si="366">R95+AD95</f>
        <v>0</v>
      </c>
      <c r="AQ95" s="127">
        <f t="shared" ref="AQ95:AQ96" si="367">S95+AE95</f>
        <v>0</v>
      </c>
      <c r="AR95" s="208"/>
      <c r="AS95" s="89"/>
      <c r="AT95" s="391"/>
      <c r="AU95" s="391"/>
      <c r="AV95" s="391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5">
      <c r="A96" s="232"/>
      <c r="B96" s="181"/>
      <c r="C96" s="181">
        <v>452</v>
      </c>
      <c r="D96" s="566" t="s">
        <v>91</v>
      </c>
      <c r="E96" s="566"/>
      <c r="F96" s="566"/>
      <c r="G96" s="566"/>
      <c r="H96" s="76">
        <f t="shared" si="348"/>
        <v>0</v>
      </c>
      <c r="I96" s="80"/>
      <c r="J96" s="94"/>
      <c r="K96" s="82"/>
      <c r="L96" s="305"/>
      <c r="M96" s="120"/>
      <c r="N96" s="81"/>
      <c r="O96" s="81"/>
      <c r="P96" s="81"/>
      <c r="Q96" s="81"/>
      <c r="R96" s="81"/>
      <c r="S96" s="184"/>
      <c r="T96" s="28">
        <f t="shared" si="349"/>
        <v>0</v>
      </c>
      <c r="U96" s="94"/>
      <c r="V96" s="81"/>
      <c r="W96" s="82"/>
      <c r="X96" s="305"/>
      <c r="Y96" s="120"/>
      <c r="Z96" s="81"/>
      <c r="AA96" s="81"/>
      <c r="AB96" s="81"/>
      <c r="AC96" s="81"/>
      <c r="AD96" s="81"/>
      <c r="AE96" s="184"/>
      <c r="AF96" s="109">
        <f t="shared" si="350"/>
        <v>0</v>
      </c>
      <c r="AG96" s="477">
        <f t="shared" si="357"/>
        <v>0</v>
      </c>
      <c r="AH96" s="30">
        <f t="shared" si="358"/>
        <v>0</v>
      </c>
      <c r="AI96" s="31">
        <f t="shared" si="359"/>
        <v>0</v>
      </c>
      <c r="AJ96" s="329">
        <f t="shared" si="360"/>
        <v>0</v>
      </c>
      <c r="AK96" s="292">
        <f t="shared" si="361"/>
        <v>0</v>
      </c>
      <c r="AL96" s="30">
        <f t="shared" si="362"/>
        <v>0</v>
      </c>
      <c r="AM96" s="30">
        <f t="shared" si="363"/>
        <v>0</v>
      </c>
      <c r="AN96" s="30">
        <f t="shared" si="364"/>
        <v>0</v>
      </c>
      <c r="AO96" s="30">
        <f t="shared" si="365"/>
        <v>0</v>
      </c>
      <c r="AP96" s="30">
        <f t="shared" si="366"/>
        <v>0</v>
      </c>
      <c r="AQ96" s="127">
        <f t="shared" si="367"/>
        <v>0</v>
      </c>
      <c r="AR96" s="208"/>
      <c r="AS96" s="89"/>
      <c r="AT96" s="391"/>
      <c r="AU96" s="391"/>
      <c r="AV96" s="391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274" customFormat="1" ht="12.75" customHeight="1">
      <c r="A97" s="272"/>
      <c r="B97" s="273"/>
      <c r="D97" s="275"/>
      <c r="E97" s="275"/>
      <c r="F97" s="275"/>
      <c r="G97" s="275"/>
      <c r="I97" s="637" t="s">
        <v>126</v>
      </c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394"/>
      <c r="U97" s="637" t="s">
        <v>126</v>
      </c>
      <c r="V97" s="637"/>
      <c r="W97" s="637"/>
      <c r="X97" s="637"/>
      <c r="Y97" s="637"/>
      <c r="Z97" s="637"/>
      <c r="AA97" s="637"/>
      <c r="AB97" s="637"/>
      <c r="AC97" s="637"/>
      <c r="AD97" s="637"/>
      <c r="AE97" s="637"/>
      <c r="AF97" s="278"/>
      <c r="AG97" s="578" t="s">
        <v>126</v>
      </c>
      <c r="AH97" s="578"/>
      <c r="AI97" s="578"/>
      <c r="AJ97" s="578"/>
      <c r="AK97" s="578"/>
      <c r="AL97" s="578"/>
      <c r="AM97" s="578"/>
      <c r="AN97" s="578"/>
      <c r="AO97" s="578"/>
      <c r="AP97" s="578"/>
      <c r="AQ97" s="579"/>
      <c r="AR97" s="276"/>
      <c r="AS97" s="312"/>
      <c r="AT97" s="312"/>
      <c r="AU97" s="312"/>
      <c r="AV97" s="312"/>
      <c r="AW97" s="278"/>
      <c r="AX97" s="278"/>
      <c r="AY97" s="278"/>
      <c r="AZ97" s="278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</row>
    <row r="98" spans="1:136" s="72" customFormat="1" ht="10.5" customHeight="1">
      <c r="A98" s="227"/>
      <c r="B98" s="212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  <c r="AN98" s="209"/>
      <c r="AO98" s="209"/>
      <c r="AP98" s="209"/>
      <c r="AQ98" s="235"/>
      <c r="AR98" s="208"/>
      <c r="AS98" s="580"/>
      <c r="AT98" s="580"/>
      <c r="AU98" s="580"/>
      <c r="AV98" s="580"/>
      <c r="AW98" s="89"/>
      <c r="AX98" s="89"/>
      <c r="AY98" s="89"/>
      <c r="AZ98" s="89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4" customFormat="1" ht="25.9" customHeight="1">
      <c r="A99" s="574" t="s">
        <v>65</v>
      </c>
      <c r="B99" s="575"/>
      <c r="C99" s="575"/>
      <c r="D99" s="576" t="s">
        <v>125</v>
      </c>
      <c r="E99" s="576"/>
      <c r="F99" s="576"/>
      <c r="G99" s="577"/>
      <c r="H99" s="83">
        <f>SUM(I99:S99)</f>
        <v>0</v>
      </c>
      <c r="I99" s="84">
        <f>I100</f>
        <v>0</v>
      </c>
      <c r="J99" s="287">
        <f>J100</f>
        <v>0</v>
      </c>
      <c r="K99" s="86">
        <f t="shared" ref="K99:AQ99" si="368">K100</f>
        <v>0</v>
      </c>
      <c r="L99" s="303">
        <f t="shared" si="368"/>
        <v>0</v>
      </c>
      <c r="M99" s="122">
        <f t="shared" si="368"/>
        <v>0</v>
      </c>
      <c r="N99" s="85">
        <f t="shared" si="368"/>
        <v>0</v>
      </c>
      <c r="O99" s="85">
        <f t="shared" si="368"/>
        <v>0</v>
      </c>
      <c r="P99" s="85">
        <f t="shared" si="368"/>
        <v>0</v>
      </c>
      <c r="Q99" s="85">
        <f t="shared" si="368"/>
        <v>0</v>
      </c>
      <c r="R99" s="85">
        <f t="shared" si="368"/>
        <v>0</v>
      </c>
      <c r="S99" s="86">
        <f t="shared" si="368"/>
        <v>0</v>
      </c>
      <c r="T99" s="247">
        <f>SUM(U99:AE99)</f>
        <v>0</v>
      </c>
      <c r="U99" s="84">
        <f>U100</f>
        <v>0</v>
      </c>
      <c r="V99" s="287">
        <f>V100</f>
        <v>0</v>
      </c>
      <c r="W99" s="86">
        <f t="shared" si="368"/>
        <v>0</v>
      </c>
      <c r="X99" s="303">
        <f t="shared" si="368"/>
        <v>0</v>
      </c>
      <c r="Y99" s="122">
        <f t="shared" si="368"/>
        <v>0</v>
      </c>
      <c r="Z99" s="85">
        <f t="shared" si="368"/>
        <v>0</v>
      </c>
      <c r="AA99" s="85">
        <f t="shared" si="368"/>
        <v>0</v>
      </c>
      <c r="AB99" s="85">
        <f t="shared" si="368"/>
        <v>0</v>
      </c>
      <c r="AC99" s="85">
        <f t="shared" si="368"/>
        <v>0</v>
      </c>
      <c r="AD99" s="85">
        <f t="shared" si="368"/>
        <v>0</v>
      </c>
      <c r="AE99" s="86">
        <f t="shared" si="368"/>
        <v>0</v>
      </c>
      <c r="AF99" s="263">
        <f>SUM(AG99:AQ99)</f>
        <v>0</v>
      </c>
      <c r="AG99" s="471">
        <f>AG100</f>
        <v>0</v>
      </c>
      <c r="AH99" s="472">
        <f>AH100</f>
        <v>0</v>
      </c>
      <c r="AI99" s="473">
        <f t="shared" si="368"/>
        <v>0</v>
      </c>
      <c r="AJ99" s="474">
        <f t="shared" si="368"/>
        <v>0</v>
      </c>
      <c r="AK99" s="475">
        <f t="shared" si="368"/>
        <v>0</v>
      </c>
      <c r="AL99" s="476">
        <f t="shared" si="368"/>
        <v>0</v>
      </c>
      <c r="AM99" s="476">
        <f t="shared" si="368"/>
        <v>0</v>
      </c>
      <c r="AN99" s="476">
        <f t="shared" si="368"/>
        <v>0</v>
      </c>
      <c r="AO99" s="476">
        <f t="shared" si="368"/>
        <v>0</v>
      </c>
      <c r="AP99" s="476">
        <f t="shared" si="368"/>
        <v>0</v>
      </c>
      <c r="AQ99" s="473">
        <f t="shared" si="368"/>
        <v>0</v>
      </c>
      <c r="AR99" s="208"/>
      <c r="AS99" s="192"/>
      <c r="AT99" s="451"/>
      <c r="AU99" s="451"/>
      <c r="AV99" s="451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</row>
    <row r="100" spans="1:136" s="74" customFormat="1" ht="15.75" customHeight="1">
      <c r="A100" s="439">
        <v>3</v>
      </c>
      <c r="B100" s="68"/>
      <c r="C100" s="90"/>
      <c r="D100" s="570" t="s">
        <v>16</v>
      </c>
      <c r="E100" s="570"/>
      <c r="F100" s="570"/>
      <c r="G100" s="571"/>
      <c r="H100" s="75">
        <f t="shared" ref="H100:H107" si="369">SUM(I100:S100)</f>
        <v>0</v>
      </c>
      <c r="I100" s="77">
        <f>I101+I105</f>
        <v>0</v>
      </c>
      <c r="J100" s="61">
        <f>J101+J105</f>
        <v>0</v>
      </c>
      <c r="K100" s="79">
        <f t="shared" ref="K100:S100" si="370">K101+K105</f>
        <v>0</v>
      </c>
      <c r="L100" s="304">
        <f t="shared" si="370"/>
        <v>0</v>
      </c>
      <c r="M100" s="95">
        <f t="shared" si="370"/>
        <v>0</v>
      </c>
      <c r="N100" s="78">
        <f t="shared" si="370"/>
        <v>0</v>
      </c>
      <c r="O100" s="78">
        <f t="shared" ref="O100" si="371">O101+O105</f>
        <v>0</v>
      </c>
      <c r="P100" s="78">
        <f t="shared" si="370"/>
        <v>0</v>
      </c>
      <c r="Q100" s="78">
        <f t="shared" si="370"/>
        <v>0</v>
      </c>
      <c r="R100" s="78">
        <f t="shared" si="370"/>
        <v>0</v>
      </c>
      <c r="S100" s="79">
        <f t="shared" si="370"/>
        <v>0</v>
      </c>
      <c r="T100" s="239">
        <f t="shared" ref="T100:T107" si="372">SUM(U100:AE100)</f>
        <v>0</v>
      </c>
      <c r="U100" s="77">
        <f>U101+U105</f>
        <v>0</v>
      </c>
      <c r="V100" s="61">
        <f>V101+V105</f>
        <v>0</v>
      </c>
      <c r="W100" s="79">
        <f t="shared" ref="W100:AE100" si="373">W101+W105</f>
        <v>0</v>
      </c>
      <c r="X100" s="304">
        <f t="shared" si="373"/>
        <v>0</v>
      </c>
      <c r="Y100" s="95">
        <f t="shared" si="373"/>
        <v>0</v>
      </c>
      <c r="Z100" s="78">
        <f t="shared" si="373"/>
        <v>0</v>
      </c>
      <c r="AA100" s="78">
        <f t="shared" ref="AA100" si="374">AA101+AA105</f>
        <v>0</v>
      </c>
      <c r="AB100" s="78">
        <f t="shared" si="373"/>
        <v>0</v>
      </c>
      <c r="AC100" s="78">
        <f t="shared" si="373"/>
        <v>0</v>
      </c>
      <c r="AD100" s="78">
        <f t="shared" si="373"/>
        <v>0</v>
      </c>
      <c r="AE100" s="79">
        <f t="shared" si="373"/>
        <v>0</v>
      </c>
      <c r="AF100" s="264">
        <f t="shared" ref="AF100:AF107" si="375">SUM(AG100:AQ100)</f>
        <v>0</v>
      </c>
      <c r="AG100" s="318">
        <f>AG101+AG105</f>
        <v>0</v>
      </c>
      <c r="AH100" s="265">
        <f>AH101+AH105</f>
        <v>0</v>
      </c>
      <c r="AI100" s="241">
        <f t="shared" ref="AI100:AQ100" si="376">AI101+AI105</f>
        <v>0</v>
      </c>
      <c r="AJ100" s="306">
        <f t="shared" si="376"/>
        <v>0</v>
      </c>
      <c r="AK100" s="242">
        <f t="shared" si="376"/>
        <v>0</v>
      </c>
      <c r="AL100" s="243">
        <f t="shared" si="376"/>
        <v>0</v>
      </c>
      <c r="AM100" s="243">
        <f t="shared" ref="AM100" si="377">AM101+AM105</f>
        <v>0</v>
      </c>
      <c r="AN100" s="243">
        <f t="shared" si="376"/>
        <v>0</v>
      </c>
      <c r="AO100" s="243">
        <f t="shared" si="376"/>
        <v>0</v>
      </c>
      <c r="AP100" s="243">
        <f t="shared" si="376"/>
        <v>0</v>
      </c>
      <c r="AQ100" s="241">
        <f t="shared" si="376"/>
        <v>0</v>
      </c>
      <c r="AR100" s="208"/>
      <c r="AS100" s="89"/>
      <c r="AT100" s="391"/>
      <c r="AU100" s="391"/>
      <c r="AV100" s="391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</row>
    <row r="101" spans="1:136" s="73" customFormat="1" ht="15.75" customHeight="1">
      <c r="A101" s="568">
        <v>31</v>
      </c>
      <c r="B101" s="569"/>
      <c r="C101" s="90"/>
      <c r="D101" s="570" t="s">
        <v>0</v>
      </c>
      <c r="E101" s="570"/>
      <c r="F101" s="570"/>
      <c r="G101" s="571"/>
      <c r="H101" s="75">
        <f t="shared" si="369"/>
        <v>0</v>
      </c>
      <c r="I101" s="96">
        <f>SUM(I102:I104)</f>
        <v>0</v>
      </c>
      <c r="J101" s="61">
        <f>SUM(J102:J104)</f>
        <v>0</v>
      </c>
      <c r="K101" s="79">
        <f t="shared" ref="K101:S101" si="378">SUM(K102:K104)</f>
        <v>0</v>
      </c>
      <c r="L101" s="304">
        <f t="shared" si="378"/>
        <v>0</v>
      </c>
      <c r="M101" s="95">
        <f t="shared" si="378"/>
        <v>0</v>
      </c>
      <c r="N101" s="78">
        <f t="shared" si="378"/>
        <v>0</v>
      </c>
      <c r="O101" s="78">
        <f t="shared" ref="O101" si="379">SUM(O102:O104)</f>
        <v>0</v>
      </c>
      <c r="P101" s="78">
        <f t="shared" si="378"/>
        <v>0</v>
      </c>
      <c r="Q101" s="78">
        <f t="shared" si="378"/>
        <v>0</v>
      </c>
      <c r="R101" s="78">
        <f t="shared" si="378"/>
        <v>0</v>
      </c>
      <c r="S101" s="231">
        <f t="shared" si="378"/>
        <v>0</v>
      </c>
      <c r="T101" s="250">
        <f t="shared" si="372"/>
        <v>0</v>
      </c>
      <c r="U101" s="96">
        <f>SUM(U102:U104)</f>
        <v>0</v>
      </c>
      <c r="V101" s="78">
        <f>SUM(V102:V104)</f>
        <v>0</v>
      </c>
      <c r="W101" s="79">
        <f t="shared" ref="W101:AE101" si="380">SUM(W102:W104)</f>
        <v>0</v>
      </c>
      <c r="X101" s="304">
        <f t="shared" si="380"/>
        <v>0</v>
      </c>
      <c r="Y101" s="95">
        <f t="shared" si="380"/>
        <v>0</v>
      </c>
      <c r="Z101" s="78">
        <f t="shared" si="380"/>
        <v>0</v>
      </c>
      <c r="AA101" s="78">
        <f t="shared" ref="AA101" si="381">SUM(AA102:AA104)</f>
        <v>0</v>
      </c>
      <c r="AB101" s="78">
        <f t="shared" si="380"/>
        <v>0</v>
      </c>
      <c r="AC101" s="78">
        <f t="shared" si="380"/>
        <v>0</v>
      </c>
      <c r="AD101" s="78">
        <f t="shared" si="380"/>
        <v>0</v>
      </c>
      <c r="AE101" s="231">
        <f t="shared" si="380"/>
        <v>0</v>
      </c>
      <c r="AF101" s="264">
        <f t="shared" si="375"/>
        <v>0</v>
      </c>
      <c r="AG101" s="240">
        <f>SUM(AG102:AG104)</f>
        <v>0</v>
      </c>
      <c r="AH101" s="243">
        <f>SUM(AH102:AH104)</f>
        <v>0</v>
      </c>
      <c r="AI101" s="241">
        <f t="shared" ref="AI101:AQ101" si="382">SUM(AI102:AI104)</f>
        <v>0</v>
      </c>
      <c r="AJ101" s="306">
        <f t="shared" si="382"/>
        <v>0</v>
      </c>
      <c r="AK101" s="242">
        <f t="shared" si="382"/>
        <v>0</v>
      </c>
      <c r="AL101" s="243">
        <f t="shared" si="382"/>
        <v>0</v>
      </c>
      <c r="AM101" s="243">
        <f t="shared" ref="AM101" si="383">SUM(AM102:AM104)</f>
        <v>0</v>
      </c>
      <c r="AN101" s="243">
        <f t="shared" si="382"/>
        <v>0</v>
      </c>
      <c r="AO101" s="243">
        <f t="shared" si="382"/>
        <v>0</v>
      </c>
      <c r="AP101" s="243">
        <f t="shared" si="382"/>
        <v>0</v>
      </c>
      <c r="AQ101" s="244">
        <f t="shared" si="382"/>
        <v>0</v>
      </c>
      <c r="AR101" s="208"/>
      <c r="AS101" s="89"/>
      <c r="AT101" s="391"/>
      <c r="AU101" s="391"/>
      <c r="AV101" s="391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</row>
    <row r="102" spans="1:136" s="72" customFormat="1" ht="15.75" customHeight="1">
      <c r="A102" s="232"/>
      <c r="B102" s="181"/>
      <c r="C102" s="181">
        <v>311</v>
      </c>
      <c r="D102" s="566" t="s">
        <v>1</v>
      </c>
      <c r="E102" s="566"/>
      <c r="F102" s="566"/>
      <c r="G102" s="566"/>
      <c r="H102" s="76">
        <f t="shared" si="369"/>
        <v>0</v>
      </c>
      <c r="I102" s="80"/>
      <c r="J102" s="94"/>
      <c r="K102" s="82"/>
      <c r="L102" s="305"/>
      <c r="M102" s="120"/>
      <c r="N102" s="81"/>
      <c r="O102" s="81"/>
      <c r="P102" s="81"/>
      <c r="Q102" s="81"/>
      <c r="R102" s="81"/>
      <c r="S102" s="82"/>
      <c r="T102" s="28">
        <f t="shared" si="372"/>
        <v>0</v>
      </c>
      <c r="U102" s="80"/>
      <c r="V102" s="94"/>
      <c r="W102" s="82"/>
      <c r="X102" s="305"/>
      <c r="Y102" s="120"/>
      <c r="Z102" s="81"/>
      <c r="AA102" s="81"/>
      <c r="AB102" s="81"/>
      <c r="AC102" s="81"/>
      <c r="AD102" s="81"/>
      <c r="AE102" s="82"/>
      <c r="AF102" s="109">
        <f t="shared" si="375"/>
        <v>0</v>
      </c>
      <c r="AG102" s="29">
        <f t="shared" ref="AG102:AG104" si="384">I102+U102</f>
        <v>0</v>
      </c>
      <c r="AH102" s="92">
        <f t="shared" ref="AH102:AH104" si="385">J102+V102</f>
        <v>0</v>
      </c>
      <c r="AI102" s="31">
        <f t="shared" ref="AI102:AI104" si="386">K102+W102</f>
        <v>0</v>
      </c>
      <c r="AJ102" s="329">
        <f t="shared" ref="AJ102:AJ104" si="387">L102+X102</f>
        <v>0</v>
      </c>
      <c r="AK102" s="292">
        <f t="shared" ref="AK102:AK104" si="388">M102+Y102</f>
        <v>0</v>
      </c>
      <c r="AL102" s="30">
        <f t="shared" ref="AL102:AL104" si="389">N102+Z102</f>
        <v>0</v>
      </c>
      <c r="AM102" s="30">
        <f t="shared" ref="AM102:AM104" si="390">O102+AA102</f>
        <v>0</v>
      </c>
      <c r="AN102" s="30">
        <f t="shared" ref="AN102:AN104" si="391">P102+AB102</f>
        <v>0</v>
      </c>
      <c r="AO102" s="30">
        <f t="shared" ref="AO102:AO104" si="392">Q102+AC102</f>
        <v>0</v>
      </c>
      <c r="AP102" s="30">
        <f t="shared" ref="AP102:AP104" si="393">R102+AD102</f>
        <v>0</v>
      </c>
      <c r="AQ102" s="31">
        <f t="shared" ref="AQ102:AQ104" si="394">S102+AE102</f>
        <v>0</v>
      </c>
      <c r="AR102" s="208"/>
      <c r="AS102" s="89"/>
      <c r="AT102" s="391"/>
      <c r="AU102" s="391"/>
      <c r="AV102" s="391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>
      <c r="A103" s="232"/>
      <c r="B103" s="181"/>
      <c r="C103" s="181">
        <v>312</v>
      </c>
      <c r="D103" s="566" t="s">
        <v>2</v>
      </c>
      <c r="E103" s="566"/>
      <c r="F103" s="566"/>
      <c r="G103" s="567"/>
      <c r="H103" s="76">
        <f t="shared" si="369"/>
        <v>0</v>
      </c>
      <c r="I103" s="80"/>
      <c r="J103" s="94"/>
      <c r="K103" s="82"/>
      <c r="L103" s="305"/>
      <c r="M103" s="120"/>
      <c r="N103" s="81"/>
      <c r="O103" s="81"/>
      <c r="P103" s="81"/>
      <c r="Q103" s="81"/>
      <c r="R103" s="81"/>
      <c r="S103" s="82"/>
      <c r="T103" s="28">
        <f t="shared" si="372"/>
        <v>0</v>
      </c>
      <c r="U103" s="80"/>
      <c r="V103" s="94"/>
      <c r="W103" s="82"/>
      <c r="X103" s="305"/>
      <c r="Y103" s="120"/>
      <c r="Z103" s="81"/>
      <c r="AA103" s="81"/>
      <c r="AB103" s="81"/>
      <c r="AC103" s="81"/>
      <c r="AD103" s="81"/>
      <c r="AE103" s="82"/>
      <c r="AF103" s="109">
        <f t="shared" si="375"/>
        <v>0</v>
      </c>
      <c r="AG103" s="29">
        <f t="shared" si="384"/>
        <v>0</v>
      </c>
      <c r="AH103" s="92">
        <f t="shared" si="385"/>
        <v>0</v>
      </c>
      <c r="AI103" s="31">
        <f t="shared" si="386"/>
        <v>0</v>
      </c>
      <c r="AJ103" s="329">
        <f t="shared" si="387"/>
        <v>0</v>
      </c>
      <c r="AK103" s="292">
        <f t="shared" si="388"/>
        <v>0</v>
      </c>
      <c r="AL103" s="30">
        <f t="shared" si="389"/>
        <v>0</v>
      </c>
      <c r="AM103" s="30">
        <f t="shared" si="390"/>
        <v>0</v>
      </c>
      <c r="AN103" s="30">
        <f t="shared" si="391"/>
        <v>0</v>
      </c>
      <c r="AO103" s="30">
        <f t="shared" si="392"/>
        <v>0</v>
      </c>
      <c r="AP103" s="30">
        <f t="shared" si="393"/>
        <v>0</v>
      </c>
      <c r="AQ103" s="31">
        <f t="shared" si="394"/>
        <v>0</v>
      </c>
      <c r="AR103" s="208"/>
      <c r="AS103" s="192"/>
      <c r="AT103" s="192"/>
      <c r="AU103" s="192"/>
      <c r="AV103" s="192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>
      <c r="A104" s="232"/>
      <c r="B104" s="181"/>
      <c r="C104" s="181">
        <v>313</v>
      </c>
      <c r="D104" s="566" t="s">
        <v>3</v>
      </c>
      <c r="E104" s="566"/>
      <c r="F104" s="566"/>
      <c r="G104" s="566"/>
      <c r="H104" s="76">
        <f t="shared" si="369"/>
        <v>0</v>
      </c>
      <c r="I104" s="80"/>
      <c r="J104" s="94"/>
      <c r="K104" s="82"/>
      <c r="L104" s="305"/>
      <c r="M104" s="120"/>
      <c r="N104" s="81"/>
      <c r="O104" s="81"/>
      <c r="P104" s="81"/>
      <c r="Q104" s="81"/>
      <c r="R104" s="81"/>
      <c r="S104" s="82"/>
      <c r="T104" s="28">
        <f t="shared" si="372"/>
        <v>0</v>
      </c>
      <c r="U104" s="80"/>
      <c r="V104" s="94"/>
      <c r="W104" s="82"/>
      <c r="X104" s="305"/>
      <c r="Y104" s="120"/>
      <c r="Z104" s="81"/>
      <c r="AA104" s="81"/>
      <c r="AB104" s="81"/>
      <c r="AC104" s="81"/>
      <c r="AD104" s="81"/>
      <c r="AE104" s="82"/>
      <c r="AF104" s="109">
        <f t="shared" si="375"/>
        <v>0</v>
      </c>
      <c r="AG104" s="29">
        <f t="shared" si="384"/>
        <v>0</v>
      </c>
      <c r="AH104" s="92">
        <f t="shared" si="385"/>
        <v>0</v>
      </c>
      <c r="AI104" s="31">
        <f t="shared" si="386"/>
        <v>0</v>
      </c>
      <c r="AJ104" s="329">
        <f t="shared" si="387"/>
        <v>0</v>
      </c>
      <c r="AK104" s="292">
        <f t="shared" si="388"/>
        <v>0</v>
      </c>
      <c r="AL104" s="30">
        <f t="shared" si="389"/>
        <v>0</v>
      </c>
      <c r="AM104" s="30">
        <f t="shared" si="390"/>
        <v>0</v>
      </c>
      <c r="AN104" s="30">
        <f t="shared" si="391"/>
        <v>0</v>
      </c>
      <c r="AO104" s="30">
        <f t="shared" si="392"/>
        <v>0</v>
      </c>
      <c r="AP104" s="30">
        <f t="shared" si="393"/>
        <v>0</v>
      </c>
      <c r="AQ104" s="31">
        <f t="shared" si="394"/>
        <v>0</v>
      </c>
      <c r="AR104" s="208"/>
      <c r="AS104" s="89"/>
      <c r="AT104" s="391"/>
      <c r="AU104" s="391"/>
      <c r="AV104" s="391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3" customFormat="1" ht="15.75" customHeight="1">
      <c r="A105" s="568">
        <v>32</v>
      </c>
      <c r="B105" s="569"/>
      <c r="C105" s="90"/>
      <c r="D105" s="570" t="s">
        <v>4</v>
      </c>
      <c r="E105" s="570"/>
      <c r="F105" s="570"/>
      <c r="G105" s="571"/>
      <c r="H105" s="75">
        <f t="shared" si="369"/>
        <v>0</v>
      </c>
      <c r="I105" s="77">
        <f t="shared" ref="I105:S105" si="395">SUM(I106:I109)</f>
        <v>0</v>
      </c>
      <c r="J105" s="61">
        <f t="shared" ref="J105" si="396">SUM(J106:J109)</f>
        <v>0</v>
      </c>
      <c r="K105" s="79">
        <f t="shared" si="395"/>
        <v>0</v>
      </c>
      <c r="L105" s="304">
        <f t="shared" si="395"/>
        <v>0</v>
      </c>
      <c r="M105" s="95">
        <f t="shared" si="395"/>
        <v>0</v>
      </c>
      <c r="N105" s="78">
        <f t="shared" si="395"/>
        <v>0</v>
      </c>
      <c r="O105" s="78">
        <f t="shared" ref="O105" si="397">SUM(O106:O109)</f>
        <v>0</v>
      </c>
      <c r="P105" s="78">
        <f t="shared" si="395"/>
        <v>0</v>
      </c>
      <c r="Q105" s="78">
        <f t="shared" si="395"/>
        <v>0</v>
      </c>
      <c r="R105" s="78">
        <f t="shared" si="395"/>
        <v>0</v>
      </c>
      <c r="S105" s="79">
        <f t="shared" si="395"/>
        <v>0</v>
      </c>
      <c r="T105" s="239">
        <f t="shared" si="372"/>
        <v>0</v>
      </c>
      <c r="U105" s="77">
        <f t="shared" ref="U105:AE105" si="398">SUM(U106:U109)</f>
        <v>0</v>
      </c>
      <c r="V105" s="61">
        <f t="shared" ref="V105" si="399">SUM(V106:V109)</f>
        <v>0</v>
      </c>
      <c r="W105" s="79">
        <f t="shared" si="398"/>
        <v>0</v>
      </c>
      <c r="X105" s="304">
        <f t="shared" si="398"/>
        <v>0</v>
      </c>
      <c r="Y105" s="95">
        <f t="shared" si="398"/>
        <v>0</v>
      </c>
      <c r="Z105" s="78">
        <f t="shared" si="398"/>
        <v>0</v>
      </c>
      <c r="AA105" s="78">
        <f t="shared" ref="AA105" si="400">SUM(AA106:AA109)</f>
        <v>0</v>
      </c>
      <c r="AB105" s="78">
        <f t="shared" si="398"/>
        <v>0</v>
      </c>
      <c r="AC105" s="78">
        <f t="shared" si="398"/>
        <v>0</v>
      </c>
      <c r="AD105" s="78">
        <f t="shared" si="398"/>
        <v>0</v>
      </c>
      <c r="AE105" s="79">
        <f t="shared" si="398"/>
        <v>0</v>
      </c>
      <c r="AF105" s="264">
        <f t="shared" si="375"/>
        <v>0</v>
      </c>
      <c r="AG105" s="318">
        <f t="shared" ref="AG105:AQ105" si="401">SUM(AG106:AG109)</f>
        <v>0</v>
      </c>
      <c r="AH105" s="265">
        <f t="shared" ref="AH105" si="402">SUM(AH106:AH109)</f>
        <v>0</v>
      </c>
      <c r="AI105" s="241">
        <f t="shared" si="401"/>
        <v>0</v>
      </c>
      <c r="AJ105" s="306">
        <f t="shared" si="401"/>
        <v>0</v>
      </c>
      <c r="AK105" s="242">
        <f t="shared" si="401"/>
        <v>0</v>
      </c>
      <c r="AL105" s="243">
        <f t="shared" si="401"/>
        <v>0</v>
      </c>
      <c r="AM105" s="243">
        <f t="shared" ref="AM105" si="403">SUM(AM106:AM109)</f>
        <v>0</v>
      </c>
      <c r="AN105" s="243">
        <f t="shared" si="401"/>
        <v>0</v>
      </c>
      <c r="AO105" s="243">
        <f t="shared" si="401"/>
        <v>0</v>
      </c>
      <c r="AP105" s="243">
        <f t="shared" si="401"/>
        <v>0</v>
      </c>
      <c r="AQ105" s="241">
        <f t="shared" si="401"/>
        <v>0</v>
      </c>
      <c r="AR105" s="208"/>
      <c r="AS105" s="89"/>
      <c r="AT105" s="391"/>
      <c r="AU105" s="391"/>
      <c r="AV105" s="391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</row>
    <row r="106" spans="1:136" s="72" customFormat="1" ht="15.75" customHeight="1">
      <c r="A106" s="232"/>
      <c r="B106" s="181"/>
      <c r="C106" s="181">
        <v>321</v>
      </c>
      <c r="D106" s="566" t="s">
        <v>5</v>
      </c>
      <c r="E106" s="566"/>
      <c r="F106" s="566"/>
      <c r="G106" s="566"/>
      <c r="H106" s="76">
        <f t="shared" si="369"/>
        <v>0</v>
      </c>
      <c r="I106" s="80"/>
      <c r="J106" s="94"/>
      <c r="K106" s="82"/>
      <c r="L106" s="305"/>
      <c r="M106" s="120"/>
      <c r="N106" s="81"/>
      <c r="O106" s="81"/>
      <c r="P106" s="81"/>
      <c r="Q106" s="81"/>
      <c r="R106" s="81"/>
      <c r="S106" s="82"/>
      <c r="T106" s="28">
        <f t="shared" si="372"/>
        <v>0</v>
      </c>
      <c r="U106" s="80"/>
      <c r="V106" s="94"/>
      <c r="W106" s="82"/>
      <c r="X106" s="305"/>
      <c r="Y106" s="120"/>
      <c r="Z106" s="81"/>
      <c r="AA106" s="81"/>
      <c r="AB106" s="81"/>
      <c r="AC106" s="81"/>
      <c r="AD106" s="81"/>
      <c r="AE106" s="82"/>
      <c r="AF106" s="109">
        <f t="shared" si="375"/>
        <v>0</v>
      </c>
      <c r="AG106" s="29">
        <f t="shared" ref="AG106:AG109" si="404">I106+U106</f>
        <v>0</v>
      </c>
      <c r="AH106" s="92">
        <f t="shared" ref="AH106:AH109" si="405">J106+V106</f>
        <v>0</v>
      </c>
      <c r="AI106" s="31">
        <f t="shared" ref="AI106:AI109" si="406">K106+W106</f>
        <v>0</v>
      </c>
      <c r="AJ106" s="329">
        <f t="shared" ref="AJ106:AJ109" si="407">L106+X106</f>
        <v>0</v>
      </c>
      <c r="AK106" s="292">
        <f t="shared" ref="AK106:AK109" si="408">M106+Y106</f>
        <v>0</v>
      </c>
      <c r="AL106" s="30">
        <f t="shared" ref="AL106:AL109" si="409">N106+Z106</f>
        <v>0</v>
      </c>
      <c r="AM106" s="30">
        <f t="shared" ref="AM106:AM109" si="410">O106+AA106</f>
        <v>0</v>
      </c>
      <c r="AN106" s="30">
        <f t="shared" ref="AN106:AN109" si="411">P106+AB106</f>
        <v>0</v>
      </c>
      <c r="AO106" s="30">
        <f t="shared" ref="AO106:AO109" si="412">Q106+AC106</f>
        <v>0</v>
      </c>
      <c r="AP106" s="30">
        <f t="shared" ref="AP106:AP109" si="413">R106+AD106</f>
        <v>0</v>
      </c>
      <c r="AQ106" s="31">
        <f t="shared" ref="AQ106:AQ109" si="414">S106+AE106</f>
        <v>0</v>
      </c>
      <c r="AR106" s="208"/>
      <c r="AS106" s="89"/>
      <c r="AT106" s="391"/>
      <c r="AU106" s="391"/>
      <c r="AV106" s="391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2" customFormat="1" ht="15.75" customHeight="1">
      <c r="A107" s="232"/>
      <c r="B107" s="181"/>
      <c r="C107" s="181">
        <v>322</v>
      </c>
      <c r="D107" s="566" t="s">
        <v>6</v>
      </c>
      <c r="E107" s="566"/>
      <c r="F107" s="566"/>
      <c r="G107" s="566"/>
      <c r="H107" s="76">
        <f t="shared" si="369"/>
        <v>0</v>
      </c>
      <c r="I107" s="80"/>
      <c r="J107" s="94"/>
      <c r="K107" s="82"/>
      <c r="L107" s="305"/>
      <c r="M107" s="120"/>
      <c r="N107" s="81"/>
      <c r="O107" s="81"/>
      <c r="P107" s="81"/>
      <c r="Q107" s="81"/>
      <c r="R107" s="81"/>
      <c r="S107" s="82"/>
      <c r="T107" s="28">
        <f t="shared" si="372"/>
        <v>0</v>
      </c>
      <c r="U107" s="80"/>
      <c r="V107" s="94"/>
      <c r="W107" s="82"/>
      <c r="X107" s="305"/>
      <c r="Y107" s="120"/>
      <c r="Z107" s="81"/>
      <c r="AA107" s="81"/>
      <c r="AB107" s="81"/>
      <c r="AC107" s="81"/>
      <c r="AD107" s="81"/>
      <c r="AE107" s="82"/>
      <c r="AF107" s="109">
        <f t="shared" si="375"/>
        <v>0</v>
      </c>
      <c r="AG107" s="29">
        <f t="shared" si="404"/>
        <v>0</v>
      </c>
      <c r="AH107" s="92">
        <f t="shared" si="405"/>
        <v>0</v>
      </c>
      <c r="AI107" s="31">
        <f t="shared" si="406"/>
        <v>0</v>
      </c>
      <c r="AJ107" s="329">
        <f t="shared" si="407"/>
        <v>0</v>
      </c>
      <c r="AK107" s="292">
        <f t="shared" si="408"/>
        <v>0</v>
      </c>
      <c r="AL107" s="30">
        <f t="shared" si="409"/>
        <v>0</v>
      </c>
      <c r="AM107" s="30">
        <f t="shared" si="410"/>
        <v>0</v>
      </c>
      <c r="AN107" s="30">
        <f t="shared" si="411"/>
        <v>0</v>
      </c>
      <c r="AO107" s="30">
        <f t="shared" si="412"/>
        <v>0</v>
      </c>
      <c r="AP107" s="30">
        <f t="shared" si="413"/>
        <v>0</v>
      </c>
      <c r="AQ107" s="31">
        <f t="shared" si="414"/>
        <v>0</v>
      </c>
      <c r="AR107" s="208"/>
      <c r="AS107" s="89"/>
      <c r="AT107" s="391"/>
      <c r="AU107" s="391"/>
      <c r="AV107" s="391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2" customFormat="1" ht="15.75" customHeight="1">
      <c r="A108" s="232"/>
      <c r="B108" s="181"/>
      <c r="C108" s="181">
        <v>323</v>
      </c>
      <c r="D108" s="566" t="s">
        <v>7</v>
      </c>
      <c r="E108" s="566"/>
      <c r="F108" s="566"/>
      <c r="G108" s="566"/>
      <c r="H108" s="76">
        <f>SUM(I108:S108)</f>
        <v>0</v>
      </c>
      <c r="I108" s="80"/>
      <c r="J108" s="94"/>
      <c r="K108" s="82"/>
      <c r="L108" s="305"/>
      <c r="M108" s="120"/>
      <c r="N108" s="81"/>
      <c r="O108" s="81"/>
      <c r="P108" s="81"/>
      <c r="Q108" s="81"/>
      <c r="R108" s="81"/>
      <c r="S108" s="82"/>
      <c r="T108" s="28">
        <f>SUM(U108:AE108)</f>
        <v>0</v>
      </c>
      <c r="U108" s="80"/>
      <c r="V108" s="94"/>
      <c r="W108" s="82"/>
      <c r="X108" s="305"/>
      <c r="Y108" s="120"/>
      <c r="Z108" s="81"/>
      <c r="AA108" s="81"/>
      <c r="AB108" s="81"/>
      <c r="AC108" s="81"/>
      <c r="AD108" s="81"/>
      <c r="AE108" s="82"/>
      <c r="AF108" s="109">
        <f>SUM(AG108:AQ108)</f>
        <v>0</v>
      </c>
      <c r="AG108" s="29">
        <f t="shared" si="404"/>
        <v>0</v>
      </c>
      <c r="AH108" s="92">
        <f t="shared" si="405"/>
        <v>0</v>
      </c>
      <c r="AI108" s="31">
        <f t="shared" si="406"/>
        <v>0</v>
      </c>
      <c r="AJ108" s="329">
        <f t="shared" si="407"/>
        <v>0</v>
      </c>
      <c r="AK108" s="292">
        <f t="shared" si="408"/>
        <v>0</v>
      </c>
      <c r="AL108" s="30">
        <f t="shared" si="409"/>
        <v>0</v>
      </c>
      <c r="AM108" s="30">
        <f t="shared" si="410"/>
        <v>0</v>
      </c>
      <c r="AN108" s="30">
        <f t="shared" si="411"/>
        <v>0</v>
      </c>
      <c r="AO108" s="30">
        <f t="shared" si="412"/>
        <v>0</v>
      </c>
      <c r="AP108" s="30">
        <f t="shared" si="413"/>
        <v>0</v>
      </c>
      <c r="AQ108" s="31">
        <f t="shared" si="414"/>
        <v>0</v>
      </c>
      <c r="AR108" s="208"/>
      <c r="AS108" s="192"/>
      <c r="AT108" s="192"/>
      <c r="AU108" s="192"/>
      <c r="AV108" s="192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</row>
    <row r="109" spans="1:136" s="72" customFormat="1" ht="15.75" customHeight="1">
      <c r="A109" s="232"/>
      <c r="B109" s="181"/>
      <c r="C109" s="181">
        <v>329</v>
      </c>
      <c r="D109" s="566" t="s">
        <v>8</v>
      </c>
      <c r="E109" s="566"/>
      <c r="F109" s="566"/>
      <c r="G109" s="567"/>
      <c r="H109" s="76">
        <f t="shared" ref="H109" si="415">SUM(I109:S109)</f>
        <v>0</v>
      </c>
      <c r="I109" s="80"/>
      <c r="J109" s="94"/>
      <c r="K109" s="82"/>
      <c r="L109" s="305"/>
      <c r="M109" s="120"/>
      <c r="N109" s="81"/>
      <c r="O109" s="81"/>
      <c r="P109" s="81"/>
      <c r="Q109" s="81"/>
      <c r="R109" s="81"/>
      <c r="S109" s="82"/>
      <c r="T109" s="28">
        <f t="shared" ref="T109" si="416">SUM(U109:AE109)</f>
        <v>0</v>
      </c>
      <c r="U109" s="80"/>
      <c r="V109" s="94"/>
      <c r="W109" s="82"/>
      <c r="X109" s="305"/>
      <c r="Y109" s="120"/>
      <c r="Z109" s="81"/>
      <c r="AA109" s="81"/>
      <c r="AB109" s="81"/>
      <c r="AC109" s="81"/>
      <c r="AD109" s="81"/>
      <c r="AE109" s="82"/>
      <c r="AF109" s="109">
        <f t="shared" ref="AF109" si="417">SUM(AG109:AQ109)</f>
        <v>0</v>
      </c>
      <c r="AG109" s="29">
        <f t="shared" si="404"/>
        <v>0</v>
      </c>
      <c r="AH109" s="92">
        <f t="shared" si="405"/>
        <v>0</v>
      </c>
      <c r="AI109" s="31">
        <f t="shared" si="406"/>
        <v>0</v>
      </c>
      <c r="AJ109" s="329">
        <f t="shared" si="407"/>
        <v>0</v>
      </c>
      <c r="AK109" s="292">
        <f t="shared" si="408"/>
        <v>0</v>
      </c>
      <c r="AL109" s="30">
        <f t="shared" si="409"/>
        <v>0</v>
      </c>
      <c r="AM109" s="30">
        <f t="shared" si="410"/>
        <v>0</v>
      </c>
      <c r="AN109" s="30">
        <f t="shared" si="411"/>
        <v>0</v>
      </c>
      <c r="AO109" s="30">
        <f t="shared" si="412"/>
        <v>0</v>
      </c>
      <c r="AP109" s="30">
        <f t="shared" si="413"/>
        <v>0</v>
      </c>
      <c r="AQ109" s="31">
        <f t="shared" si="414"/>
        <v>0</v>
      </c>
      <c r="AR109" s="208"/>
      <c r="AS109" s="193"/>
      <c r="AT109" s="193"/>
      <c r="AU109" s="193"/>
      <c r="AV109" s="193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</row>
    <row r="110" spans="1:136" s="62" customFormat="1" ht="10.5" customHeight="1">
      <c r="A110" s="234"/>
      <c r="B110" s="87"/>
      <c r="C110" s="87"/>
      <c r="D110" s="88"/>
      <c r="E110" s="88"/>
      <c r="F110" s="88"/>
      <c r="G110" s="88"/>
      <c r="H110" s="91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127"/>
      <c r="T110" s="109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127"/>
      <c r="AF110" s="109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127"/>
      <c r="AR110" s="208"/>
      <c r="AS110" s="580"/>
      <c r="AT110" s="580"/>
      <c r="AU110" s="580"/>
      <c r="AV110" s="580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</row>
    <row r="111" spans="1:136" s="74" customFormat="1" ht="25.9" customHeight="1">
      <c r="A111" s="574" t="s">
        <v>65</v>
      </c>
      <c r="B111" s="575"/>
      <c r="C111" s="575"/>
      <c r="D111" s="576" t="s">
        <v>131</v>
      </c>
      <c r="E111" s="576"/>
      <c r="F111" s="576"/>
      <c r="G111" s="577"/>
      <c r="H111" s="83">
        <f>SUM(I111:S111)</f>
        <v>0</v>
      </c>
      <c r="I111" s="84">
        <f>I112+I118</f>
        <v>0</v>
      </c>
      <c r="J111" s="287">
        <f>J112+J118</f>
        <v>0</v>
      </c>
      <c r="K111" s="86">
        <f t="shared" ref="K111:S111" si="418">K112+K118</f>
        <v>0</v>
      </c>
      <c r="L111" s="303">
        <f t="shared" si="418"/>
        <v>0</v>
      </c>
      <c r="M111" s="122">
        <f t="shared" si="418"/>
        <v>0</v>
      </c>
      <c r="N111" s="85">
        <f t="shared" si="418"/>
        <v>0</v>
      </c>
      <c r="O111" s="85">
        <f t="shared" ref="O111" si="419">O112+O118</f>
        <v>0</v>
      </c>
      <c r="P111" s="85">
        <f t="shared" si="418"/>
        <v>0</v>
      </c>
      <c r="Q111" s="85">
        <f t="shared" si="418"/>
        <v>0</v>
      </c>
      <c r="R111" s="85">
        <f t="shared" si="418"/>
        <v>0</v>
      </c>
      <c r="S111" s="86">
        <f t="shared" si="418"/>
        <v>0</v>
      </c>
      <c r="T111" s="247">
        <f>SUM(U111:AE111)</f>
        <v>0</v>
      </c>
      <c r="U111" s="84">
        <f>U112+U118</f>
        <v>0</v>
      </c>
      <c r="V111" s="287">
        <f>V112+V118</f>
        <v>0</v>
      </c>
      <c r="W111" s="86">
        <f t="shared" ref="W111:AE111" si="420">W112+W118</f>
        <v>0</v>
      </c>
      <c r="X111" s="303">
        <f t="shared" si="420"/>
        <v>0</v>
      </c>
      <c r="Y111" s="122">
        <f t="shared" si="420"/>
        <v>0</v>
      </c>
      <c r="Z111" s="85">
        <f t="shared" si="420"/>
        <v>0</v>
      </c>
      <c r="AA111" s="85">
        <f t="shared" ref="AA111" si="421">AA112+AA118</f>
        <v>0</v>
      </c>
      <c r="AB111" s="85">
        <f t="shared" si="420"/>
        <v>0</v>
      </c>
      <c r="AC111" s="85">
        <f t="shared" si="420"/>
        <v>0</v>
      </c>
      <c r="AD111" s="85">
        <f t="shared" si="420"/>
        <v>0</v>
      </c>
      <c r="AE111" s="86">
        <f t="shared" si="420"/>
        <v>0</v>
      </c>
      <c r="AF111" s="263">
        <f>SUM(AG111:AQ111)</f>
        <v>0</v>
      </c>
      <c r="AG111" s="471">
        <f>AG112+AG118</f>
        <v>0</v>
      </c>
      <c r="AH111" s="472">
        <f>AH112+AH118</f>
        <v>0</v>
      </c>
      <c r="AI111" s="473">
        <f t="shared" ref="AI111:AQ111" si="422">AI112+AI118</f>
        <v>0</v>
      </c>
      <c r="AJ111" s="474">
        <f t="shared" si="422"/>
        <v>0</v>
      </c>
      <c r="AK111" s="475">
        <f t="shared" si="422"/>
        <v>0</v>
      </c>
      <c r="AL111" s="476">
        <f t="shared" si="422"/>
        <v>0</v>
      </c>
      <c r="AM111" s="476">
        <f t="shared" ref="AM111" si="423">AM112+AM118</f>
        <v>0</v>
      </c>
      <c r="AN111" s="476">
        <f t="shared" si="422"/>
        <v>0</v>
      </c>
      <c r="AO111" s="476">
        <f t="shared" si="422"/>
        <v>0</v>
      </c>
      <c r="AP111" s="476">
        <f t="shared" si="422"/>
        <v>0</v>
      </c>
      <c r="AQ111" s="473">
        <f t="shared" si="422"/>
        <v>0</v>
      </c>
      <c r="AR111" s="208"/>
      <c r="AS111" s="126"/>
      <c r="AT111" s="198"/>
      <c r="AU111" s="198"/>
      <c r="AV111" s="198"/>
      <c r="AW111" s="194"/>
      <c r="AX111" s="194"/>
      <c r="AY111" s="194"/>
      <c r="AZ111" s="194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</row>
    <row r="112" spans="1:136" s="74" customFormat="1" ht="15.75" customHeight="1">
      <c r="A112" s="230">
        <v>3</v>
      </c>
      <c r="B112" s="68"/>
      <c r="C112" s="90"/>
      <c r="D112" s="570" t="s">
        <v>16</v>
      </c>
      <c r="E112" s="570"/>
      <c r="F112" s="570"/>
      <c r="G112" s="571"/>
      <c r="H112" s="75">
        <f t="shared" ref="H112:H115" si="424">SUM(I112:S112)</f>
        <v>0</v>
      </c>
      <c r="I112" s="77">
        <f>I113</f>
        <v>0</v>
      </c>
      <c r="J112" s="61">
        <f>J113</f>
        <v>0</v>
      </c>
      <c r="K112" s="79">
        <f t="shared" ref="K112:AQ112" si="425">K113</f>
        <v>0</v>
      </c>
      <c r="L112" s="304">
        <f t="shared" si="425"/>
        <v>0</v>
      </c>
      <c r="M112" s="95">
        <f t="shared" si="425"/>
        <v>0</v>
      </c>
      <c r="N112" s="78">
        <f t="shared" si="425"/>
        <v>0</v>
      </c>
      <c r="O112" s="78">
        <f t="shared" si="425"/>
        <v>0</v>
      </c>
      <c r="P112" s="78">
        <f t="shared" si="425"/>
        <v>0</v>
      </c>
      <c r="Q112" s="78">
        <f t="shared" si="425"/>
        <v>0</v>
      </c>
      <c r="R112" s="78">
        <f t="shared" si="425"/>
        <v>0</v>
      </c>
      <c r="S112" s="79">
        <f t="shared" si="425"/>
        <v>0</v>
      </c>
      <c r="T112" s="239">
        <f t="shared" ref="T112:T115" si="426">SUM(U112:AE112)</f>
        <v>0</v>
      </c>
      <c r="U112" s="77">
        <f>U113</f>
        <v>0</v>
      </c>
      <c r="V112" s="61">
        <f>V113</f>
        <v>0</v>
      </c>
      <c r="W112" s="79">
        <f t="shared" si="425"/>
        <v>0</v>
      </c>
      <c r="X112" s="304">
        <f t="shared" si="425"/>
        <v>0</v>
      </c>
      <c r="Y112" s="95">
        <f t="shared" si="425"/>
        <v>0</v>
      </c>
      <c r="Z112" s="78">
        <f t="shared" si="425"/>
        <v>0</v>
      </c>
      <c r="AA112" s="78">
        <f t="shared" si="425"/>
        <v>0</v>
      </c>
      <c r="AB112" s="78">
        <f t="shared" si="425"/>
        <v>0</v>
      </c>
      <c r="AC112" s="78">
        <f t="shared" si="425"/>
        <v>0</v>
      </c>
      <c r="AD112" s="78">
        <f t="shared" si="425"/>
        <v>0</v>
      </c>
      <c r="AE112" s="79">
        <f t="shared" si="425"/>
        <v>0</v>
      </c>
      <c r="AF112" s="264">
        <f t="shared" ref="AF112:AF115" si="427">SUM(AG112:AQ112)</f>
        <v>0</v>
      </c>
      <c r="AG112" s="318">
        <f>AG113</f>
        <v>0</v>
      </c>
      <c r="AH112" s="265">
        <f>AH113</f>
        <v>0</v>
      </c>
      <c r="AI112" s="241">
        <f t="shared" si="425"/>
        <v>0</v>
      </c>
      <c r="AJ112" s="306">
        <f t="shared" si="425"/>
        <v>0</v>
      </c>
      <c r="AK112" s="242">
        <f t="shared" si="425"/>
        <v>0</v>
      </c>
      <c r="AL112" s="243">
        <f t="shared" si="425"/>
        <v>0</v>
      </c>
      <c r="AM112" s="243">
        <f t="shared" si="425"/>
        <v>0</v>
      </c>
      <c r="AN112" s="243">
        <f t="shared" si="425"/>
        <v>0</v>
      </c>
      <c r="AO112" s="243">
        <f t="shared" si="425"/>
        <v>0</v>
      </c>
      <c r="AP112" s="243">
        <f t="shared" si="425"/>
        <v>0</v>
      </c>
      <c r="AQ112" s="241">
        <f t="shared" si="425"/>
        <v>0</v>
      </c>
      <c r="AR112" s="208"/>
      <c r="AS112" s="108"/>
      <c r="AT112" s="196"/>
      <c r="AU112" s="196"/>
      <c r="AV112" s="196"/>
      <c r="AW112" s="194"/>
      <c r="AX112" s="194"/>
      <c r="AY112" s="194"/>
      <c r="AZ112" s="194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4"/>
      <c r="BQ112" s="194"/>
      <c r="BR112" s="194"/>
      <c r="BS112" s="194"/>
      <c r="BT112" s="194"/>
      <c r="BU112" s="194"/>
      <c r="BV112" s="194"/>
      <c r="BW112" s="194"/>
      <c r="BX112" s="194"/>
      <c r="BY112" s="194"/>
      <c r="BZ112" s="194"/>
      <c r="CA112" s="194"/>
      <c r="CB112" s="194"/>
      <c r="CC112" s="194"/>
      <c r="CD112" s="194"/>
      <c r="CE112" s="194"/>
      <c r="CF112" s="194"/>
      <c r="CG112" s="194"/>
      <c r="CH112" s="194"/>
      <c r="CI112" s="194"/>
      <c r="CJ112" s="194"/>
      <c r="CK112" s="194"/>
      <c r="CL112" s="194"/>
      <c r="CM112" s="194"/>
      <c r="CN112" s="194"/>
      <c r="CO112" s="194"/>
      <c r="CP112" s="194"/>
      <c r="CQ112" s="194"/>
      <c r="CR112" s="194"/>
      <c r="CS112" s="194"/>
      <c r="CT112" s="194"/>
      <c r="CU112" s="194"/>
      <c r="CV112" s="194"/>
      <c r="CW112" s="194"/>
      <c r="CX112" s="194"/>
      <c r="CY112" s="194"/>
      <c r="CZ112" s="194"/>
      <c r="DA112" s="194"/>
      <c r="DB112" s="194"/>
      <c r="DC112" s="194"/>
      <c r="DD112" s="194"/>
      <c r="DE112" s="194"/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194"/>
      <c r="DS112" s="194"/>
      <c r="DT112" s="194"/>
      <c r="DU112" s="194"/>
      <c r="DV112" s="194"/>
      <c r="DW112" s="194"/>
      <c r="DX112" s="194"/>
      <c r="DY112" s="194"/>
      <c r="DZ112" s="194"/>
      <c r="EA112" s="194"/>
      <c r="EB112" s="194"/>
      <c r="EC112" s="194"/>
      <c r="ED112" s="194"/>
      <c r="EE112" s="194"/>
      <c r="EF112" s="194"/>
    </row>
    <row r="113" spans="1:136" s="73" customFormat="1" ht="15.75" customHeight="1">
      <c r="A113" s="568">
        <v>32</v>
      </c>
      <c r="B113" s="569"/>
      <c r="C113" s="90"/>
      <c r="D113" s="570" t="s">
        <v>4</v>
      </c>
      <c r="E113" s="570"/>
      <c r="F113" s="570"/>
      <c r="G113" s="571"/>
      <c r="H113" s="75">
        <f t="shared" si="424"/>
        <v>0</v>
      </c>
      <c r="I113" s="77">
        <f>SUM(I114:I117)</f>
        <v>0</v>
      </c>
      <c r="J113" s="61">
        <f>SUM(J114:J117)</f>
        <v>0</v>
      </c>
      <c r="K113" s="79">
        <f t="shared" ref="K113:S113" si="428">SUM(K114:K117)</f>
        <v>0</v>
      </c>
      <c r="L113" s="304">
        <f t="shared" si="428"/>
        <v>0</v>
      </c>
      <c r="M113" s="95">
        <f t="shared" si="428"/>
        <v>0</v>
      </c>
      <c r="N113" s="78">
        <f t="shared" si="428"/>
        <v>0</v>
      </c>
      <c r="O113" s="78">
        <f t="shared" ref="O113" si="429">SUM(O114:O117)</f>
        <v>0</v>
      </c>
      <c r="P113" s="78">
        <f t="shared" si="428"/>
        <v>0</v>
      </c>
      <c r="Q113" s="78">
        <f t="shared" si="428"/>
        <v>0</v>
      </c>
      <c r="R113" s="78">
        <f t="shared" si="428"/>
        <v>0</v>
      </c>
      <c r="S113" s="79">
        <f t="shared" si="428"/>
        <v>0</v>
      </c>
      <c r="T113" s="239">
        <f t="shared" si="426"/>
        <v>0</v>
      </c>
      <c r="U113" s="77">
        <f>SUM(U114:U117)</f>
        <v>0</v>
      </c>
      <c r="V113" s="61">
        <f>SUM(V114:V117)</f>
        <v>0</v>
      </c>
      <c r="W113" s="79">
        <f t="shared" ref="W113:AE113" si="430">SUM(W114:W117)</f>
        <v>0</v>
      </c>
      <c r="X113" s="304">
        <f t="shared" si="430"/>
        <v>0</v>
      </c>
      <c r="Y113" s="95">
        <f t="shared" si="430"/>
        <v>0</v>
      </c>
      <c r="Z113" s="78">
        <f t="shared" si="430"/>
        <v>0</v>
      </c>
      <c r="AA113" s="78">
        <f t="shared" ref="AA113" si="431">SUM(AA114:AA117)</f>
        <v>0</v>
      </c>
      <c r="AB113" s="78">
        <f t="shared" si="430"/>
        <v>0</v>
      </c>
      <c r="AC113" s="78">
        <f t="shared" si="430"/>
        <v>0</v>
      </c>
      <c r="AD113" s="78">
        <f t="shared" si="430"/>
        <v>0</v>
      </c>
      <c r="AE113" s="79">
        <f t="shared" si="430"/>
        <v>0</v>
      </c>
      <c r="AF113" s="264">
        <f t="shared" si="427"/>
        <v>0</v>
      </c>
      <c r="AG113" s="318">
        <f>SUM(AG114:AG117)</f>
        <v>0</v>
      </c>
      <c r="AH113" s="265">
        <f>SUM(AH114:AH117)</f>
        <v>0</v>
      </c>
      <c r="AI113" s="241">
        <f t="shared" ref="AI113:AQ113" si="432">SUM(AI114:AI117)</f>
        <v>0</v>
      </c>
      <c r="AJ113" s="306">
        <f t="shared" si="432"/>
        <v>0</v>
      </c>
      <c r="AK113" s="242">
        <f t="shared" si="432"/>
        <v>0</v>
      </c>
      <c r="AL113" s="243">
        <f t="shared" si="432"/>
        <v>0</v>
      </c>
      <c r="AM113" s="243">
        <f t="shared" ref="AM113" si="433">SUM(AM114:AM117)</f>
        <v>0</v>
      </c>
      <c r="AN113" s="243">
        <f t="shared" si="432"/>
        <v>0</v>
      </c>
      <c r="AO113" s="243">
        <f t="shared" si="432"/>
        <v>0</v>
      </c>
      <c r="AP113" s="243">
        <f t="shared" si="432"/>
        <v>0</v>
      </c>
      <c r="AQ113" s="241">
        <f t="shared" si="432"/>
        <v>0</v>
      </c>
      <c r="AR113" s="208"/>
      <c r="AS113" s="108"/>
      <c r="AT113" s="196"/>
      <c r="AU113" s="196"/>
      <c r="AV113" s="196"/>
      <c r="AW113" s="192"/>
      <c r="AX113" s="192"/>
      <c r="AY113" s="192"/>
      <c r="AZ113" s="192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92"/>
      <c r="BQ113" s="192"/>
      <c r="BR113" s="192"/>
      <c r="BS113" s="192"/>
      <c r="BT113" s="192"/>
      <c r="BU113" s="192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2"/>
      <c r="CH113" s="192"/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2"/>
      <c r="CX113" s="192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2"/>
      <c r="DK113" s="192"/>
      <c r="DL113" s="192"/>
      <c r="DM113" s="192"/>
      <c r="DN113" s="192"/>
      <c r="DO113" s="192"/>
      <c r="DP113" s="192"/>
      <c r="DQ113" s="192"/>
      <c r="DR113" s="192"/>
      <c r="DS113" s="192"/>
      <c r="DT113" s="192"/>
      <c r="DU113" s="192"/>
      <c r="DV113" s="192"/>
      <c r="DW113" s="192"/>
      <c r="DX113" s="192"/>
      <c r="DY113" s="192"/>
      <c r="DZ113" s="192"/>
      <c r="EA113" s="192"/>
      <c r="EB113" s="192"/>
      <c r="EC113" s="192"/>
      <c r="ED113" s="192"/>
      <c r="EE113" s="192"/>
      <c r="EF113" s="192"/>
    </row>
    <row r="114" spans="1:136" s="72" customFormat="1" ht="15.75" customHeight="1">
      <c r="A114" s="232"/>
      <c r="B114" s="181"/>
      <c r="C114" s="181">
        <v>321</v>
      </c>
      <c r="D114" s="566" t="s">
        <v>5</v>
      </c>
      <c r="E114" s="566"/>
      <c r="F114" s="566"/>
      <c r="G114" s="566"/>
      <c r="H114" s="76">
        <f t="shared" si="424"/>
        <v>0</v>
      </c>
      <c r="I114" s="80"/>
      <c r="J114" s="94"/>
      <c r="K114" s="82"/>
      <c r="L114" s="305"/>
      <c r="M114" s="120"/>
      <c r="N114" s="81"/>
      <c r="O114" s="81"/>
      <c r="P114" s="81"/>
      <c r="Q114" s="81"/>
      <c r="R114" s="81"/>
      <c r="S114" s="82"/>
      <c r="T114" s="28">
        <f t="shared" si="426"/>
        <v>0</v>
      </c>
      <c r="U114" s="80"/>
      <c r="V114" s="94"/>
      <c r="W114" s="82"/>
      <c r="X114" s="305"/>
      <c r="Y114" s="120"/>
      <c r="Z114" s="81"/>
      <c r="AA114" s="81"/>
      <c r="AB114" s="81"/>
      <c r="AC114" s="81"/>
      <c r="AD114" s="81"/>
      <c r="AE114" s="82"/>
      <c r="AF114" s="109">
        <f t="shared" si="427"/>
        <v>0</v>
      </c>
      <c r="AG114" s="29">
        <f t="shared" ref="AG114:AG117" si="434">I114+U114</f>
        <v>0</v>
      </c>
      <c r="AH114" s="92">
        <f t="shared" ref="AH114:AH117" si="435">J114+V114</f>
        <v>0</v>
      </c>
      <c r="AI114" s="31">
        <f t="shared" ref="AI114:AI117" si="436">K114+W114</f>
        <v>0</v>
      </c>
      <c r="AJ114" s="329">
        <f t="shared" ref="AJ114:AJ117" si="437">L114+X114</f>
        <v>0</v>
      </c>
      <c r="AK114" s="292">
        <f t="shared" ref="AK114:AK117" si="438">M114+Y114</f>
        <v>0</v>
      </c>
      <c r="AL114" s="30">
        <f t="shared" ref="AL114:AL117" si="439">N114+Z114</f>
        <v>0</v>
      </c>
      <c r="AM114" s="30">
        <f t="shared" ref="AM114:AM117" si="440">O114+AA114</f>
        <v>0</v>
      </c>
      <c r="AN114" s="30">
        <f t="shared" ref="AN114:AN117" si="441">P114+AB114</f>
        <v>0</v>
      </c>
      <c r="AO114" s="30">
        <f t="shared" ref="AO114:AO117" si="442">Q114+AC114</f>
        <v>0</v>
      </c>
      <c r="AP114" s="30">
        <f t="shared" ref="AP114:AP117" si="443">R114+AD114</f>
        <v>0</v>
      </c>
      <c r="AQ114" s="31">
        <f t="shared" ref="AQ114:AQ116" si="444">S114+AE114</f>
        <v>0</v>
      </c>
      <c r="AR114" s="208"/>
      <c r="AS114" s="89"/>
      <c r="AT114" s="391"/>
      <c r="AU114" s="391"/>
      <c r="AV114" s="391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>
      <c r="A115" s="232"/>
      <c r="B115" s="181"/>
      <c r="C115" s="181">
        <v>322</v>
      </c>
      <c r="D115" s="566" t="s">
        <v>6</v>
      </c>
      <c r="E115" s="566"/>
      <c r="F115" s="566"/>
      <c r="G115" s="566"/>
      <c r="H115" s="76">
        <f t="shared" si="424"/>
        <v>0</v>
      </c>
      <c r="I115" s="80"/>
      <c r="J115" s="94"/>
      <c r="K115" s="82"/>
      <c r="L115" s="305"/>
      <c r="M115" s="120"/>
      <c r="N115" s="81"/>
      <c r="O115" s="81"/>
      <c r="P115" s="81"/>
      <c r="Q115" s="81"/>
      <c r="R115" s="81"/>
      <c r="S115" s="82"/>
      <c r="T115" s="28">
        <f t="shared" si="426"/>
        <v>0</v>
      </c>
      <c r="U115" s="80"/>
      <c r="V115" s="94"/>
      <c r="W115" s="82"/>
      <c r="X115" s="305"/>
      <c r="Y115" s="120"/>
      <c r="Z115" s="81"/>
      <c r="AA115" s="81"/>
      <c r="AB115" s="81"/>
      <c r="AC115" s="81"/>
      <c r="AD115" s="81"/>
      <c r="AE115" s="82"/>
      <c r="AF115" s="109">
        <f t="shared" si="427"/>
        <v>0</v>
      </c>
      <c r="AG115" s="29">
        <f t="shared" si="434"/>
        <v>0</v>
      </c>
      <c r="AH115" s="92">
        <f t="shared" si="435"/>
        <v>0</v>
      </c>
      <c r="AI115" s="31">
        <f t="shared" si="436"/>
        <v>0</v>
      </c>
      <c r="AJ115" s="329">
        <f t="shared" si="437"/>
        <v>0</v>
      </c>
      <c r="AK115" s="292">
        <f t="shared" si="438"/>
        <v>0</v>
      </c>
      <c r="AL115" s="30">
        <f t="shared" si="439"/>
        <v>0</v>
      </c>
      <c r="AM115" s="30">
        <f t="shared" si="440"/>
        <v>0</v>
      </c>
      <c r="AN115" s="30">
        <f t="shared" si="441"/>
        <v>0</v>
      </c>
      <c r="AO115" s="30">
        <f t="shared" si="442"/>
        <v>0</v>
      </c>
      <c r="AP115" s="30">
        <f t="shared" si="443"/>
        <v>0</v>
      </c>
      <c r="AQ115" s="31">
        <f t="shared" si="444"/>
        <v>0</v>
      </c>
      <c r="AR115" s="208"/>
      <c r="AS115" s="89"/>
      <c r="AT115" s="391"/>
      <c r="AU115" s="391"/>
      <c r="AV115" s="391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>
      <c r="A116" s="232"/>
      <c r="B116" s="181"/>
      <c r="C116" s="181">
        <v>323</v>
      </c>
      <c r="D116" s="566" t="s">
        <v>7</v>
      </c>
      <c r="E116" s="566"/>
      <c r="F116" s="566"/>
      <c r="G116" s="566"/>
      <c r="H116" s="76">
        <f>SUM(I116:S116)</f>
        <v>0</v>
      </c>
      <c r="I116" s="80"/>
      <c r="J116" s="94"/>
      <c r="K116" s="82"/>
      <c r="L116" s="305"/>
      <c r="M116" s="120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5"/>
      <c r="Y116" s="120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si="434"/>
        <v>0</v>
      </c>
      <c r="AH116" s="92">
        <f t="shared" si="435"/>
        <v>0</v>
      </c>
      <c r="AI116" s="31">
        <f t="shared" si="436"/>
        <v>0</v>
      </c>
      <c r="AJ116" s="329">
        <f t="shared" si="437"/>
        <v>0</v>
      </c>
      <c r="AK116" s="292">
        <f t="shared" si="438"/>
        <v>0</v>
      </c>
      <c r="AL116" s="30">
        <f t="shared" si="439"/>
        <v>0</v>
      </c>
      <c r="AM116" s="30">
        <f t="shared" si="440"/>
        <v>0</v>
      </c>
      <c r="AN116" s="30">
        <f t="shared" si="441"/>
        <v>0</v>
      </c>
      <c r="AO116" s="30">
        <f t="shared" si="442"/>
        <v>0</v>
      </c>
      <c r="AP116" s="30">
        <f t="shared" si="443"/>
        <v>0</v>
      </c>
      <c r="AQ116" s="31">
        <f t="shared" si="444"/>
        <v>0</v>
      </c>
      <c r="AR116" s="208"/>
      <c r="AS116" s="192"/>
      <c r="AT116" s="192"/>
      <c r="AU116" s="192"/>
      <c r="AV116" s="192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>
      <c r="A117" s="232"/>
      <c r="B117" s="181"/>
      <c r="C117" s="181">
        <v>329</v>
      </c>
      <c r="D117" s="566" t="s">
        <v>8</v>
      </c>
      <c r="E117" s="566"/>
      <c r="F117" s="566"/>
      <c r="G117" s="567"/>
      <c r="H117" s="76">
        <f t="shared" ref="H117:H118" si="445">SUM(I117:S117)</f>
        <v>0</v>
      </c>
      <c r="I117" s="80"/>
      <c r="J117" s="94"/>
      <c r="K117" s="82"/>
      <c r="L117" s="305"/>
      <c r="M117" s="120"/>
      <c r="N117" s="81"/>
      <c r="O117" s="81"/>
      <c r="P117" s="81"/>
      <c r="Q117" s="81"/>
      <c r="R117" s="81"/>
      <c r="S117" s="82"/>
      <c r="T117" s="28">
        <f t="shared" ref="T117:T118" si="446">SUM(U117:AE117)</f>
        <v>0</v>
      </c>
      <c r="U117" s="80"/>
      <c r="V117" s="94"/>
      <c r="W117" s="82"/>
      <c r="X117" s="305"/>
      <c r="Y117" s="120"/>
      <c r="Z117" s="81"/>
      <c r="AA117" s="81"/>
      <c r="AB117" s="81"/>
      <c r="AC117" s="81"/>
      <c r="AD117" s="81"/>
      <c r="AE117" s="82"/>
      <c r="AF117" s="109">
        <f t="shared" ref="AF117:AF118" si="447">SUM(AG117:AQ117)</f>
        <v>0</v>
      </c>
      <c r="AG117" s="29">
        <f t="shared" si="434"/>
        <v>0</v>
      </c>
      <c r="AH117" s="92">
        <f t="shared" si="435"/>
        <v>0</v>
      </c>
      <c r="AI117" s="31">
        <f t="shared" si="436"/>
        <v>0</v>
      </c>
      <c r="AJ117" s="329">
        <f t="shared" si="437"/>
        <v>0</v>
      </c>
      <c r="AK117" s="292">
        <f t="shared" si="438"/>
        <v>0</v>
      </c>
      <c r="AL117" s="30">
        <f t="shared" si="439"/>
        <v>0</v>
      </c>
      <c r="AM117" s="30">
        <f t="shared" si="440"/>
        <v>0</v>
      </c>
      <c r="AN117" s="30">
        <f t="shared" si="441"/>
        <v>0</v>
      </c>
      <c r="AO117" s="30">
        <f t="shared" si="442"/>
        <v>0</v>
      </c>
      <c r="AP117" s="30">
        <f t="shared" si="443"/>
        <v>0</v>
      </c>
      <c r="AQ117" s="31">
        <f>S117+AE117</f>
        <v>0</v>
      </c>
      <c r="AR117" s="208"/>
      <c r="AS117" s="192"/>
      <c r="AT117" s="192"/>
      <c r="AU117" s="192"/>
      <c r="AV117" s="192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5" customHeight="1">
      <c r="A118" s="439">
        <v>4</v>
      </c>
      <c r="B118" s="66"/>
      <c r="C118" s="66"/>
      <c r="D118" s="572" t="s">
        <v>17</v>
      </c>
      <c r="E118" s="572"/>
      <c r="F118" s="572"/>
      <c r="G118" s="573"/>
      <c r="H118" s="75">
        <f t="shared" si="445"/>
        <v>0</v>
      </c>
      <c r="I118" s="77">
        <f>I119</f>
        <v>0</v>
      </c>
      <c r="J118" s="61">
        <f>J119</f>
        <v>0</v>
      </c>
      <c r="K118" s="79">
        <f t="shared" ref="K118:AI119" si="448">K119</f>
        <v>0</v>
      </c>
      <c r="L118" s="304">
        <f t="shared" si="448"/>
        <v>0</v>
      </c>
      <c r="M118" s="95">
        <f t="shared" si="448"/>
        <v>0</v>
      </c>
      <c r="N118" s="78">
        <f t="shared" si="448"/>
        <v>0</v>
      </c>
      <c r="O118" s="78">
        <f t="shared" si="448"/>
        <v>0</v>
      </c>
      <c r="P118" s="78">
        <f t="shared" si="448"/>
        <v>0</v>
      </c>
      <c r="Q118" s="78">
        <f t="shared" si="448"/>
        <v>0</v>
      </c>
      <c r="R118" s="78">
        <f t="shared" si="448"/>
        <v>0</v>
      </c>
      <c r="S118" s="79">
        <f t="shared" si="448"/>
        <v>0</v>
      </c>
      <c r="T118" s="239">
        <f t="shared" si="446"/>
        <v>0</v>
      </c>
      <c r="U118" s="77">
        <f>U119</f>
        <v>0</v>
      </c>
      <c r="V118" s="61">
        <f>V119</f>
        <v>0</v>
      </c>
      <c r="W118" s="79">
        <f t="shared" si="448"/>
        <v>0</v>
      </c>
      <c r="X118" s="304">
        <f t="shared" si="448"/>
        <v>0</v>
      </c>
      <c r="Y118" s="95">
        <f t="shared" si="448"/>
        <v>0</v>
      </c>
      <c r="Z118" s="78">
        <f t="shared" si="448"/>
        <v>0</v>
      </c>
      <c r="AA118" s="78">
        <f t="shared" si="448"/>
        <v>0</v>
      </c>
      <c r="AB118" s="78">
        <f t="shared" si="448"/>
        <v>0</v>
      </c>
      <c r="AC118" s="78">
        <f t="shared" si="448"/>
        <v>0</v>
      </c>
      <c r="AD118" s="78">
        <f t="shared" si="448"/>
        <v>0</v>
      </c>
      <c r="AE118" s="79">
        <f t="shared" si="448"/>
        <v>0</v>
      </c>
      <c r="AF118" s="264">
        <f t="shared" si="447"/>
        <v>0</v>
      </c>
      <c r="AG118" s="318">
        <f>AG119</f>
        <v>0</v>
      </c>
      <c r="AH118" s="265">
        <f>AH119</f>
        <v>0</v>
      </c>
      <c r="AI118" s="241">
        <f t="shared" si="448"/>
        <v>0</v>
      </c>
      <c r="AJ118" s="306">
        <f t="shared" ref="AI118:AQ119" si="449">AJ119</f>
        <v>0</v>
      </c>
      <c r="AK118" s="242">
        <f t="shared" si="449"/>
        <v>0</v>
      </c>
      <c r="AL118" s="243">
        <f t="shared" si="449"/>
        <v>0</v>
      </c>
      <c r="AM118" s="243">
        <f t="shared" si="449"/>
        <v>0</v>
      </c>
      <c r="AN118" s="243">
        <f t="shared" si="449"/>
        <v>0</v>
      </c>
      <c r="AO118" s="243">
        <f t="shared" si="449"/>
        <v>0</v>
      </c>
      <c r="AP118" s="243">
        <f t="shared" si="449"/>
        <v>0</v>
      </c>
      <c r="AQ118" s="241">
        <f t="shared" si="449"/>
        <v>0</v>
      </c>
      <c r="AR118" s="208"/>
      <c r="AS118" s="89"/>
      <c r="AT118" s="391"/>
      <c r="AU118" s="391"/>
      <c r="AV118" s="391"/>
      <c r="AW118" s="62"/>
      <c r="AX118" s="62"/>
      <c r="AY118" s="62"/>
      <c r="AZ118" s="62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</row>
    <row r="119" spans="1:136" s="73" customFormat="1" ht="24.75" customHeight="1">
      <c r="A119" s="568">
        <v>42</v>
      </c>
      <c r="B119" s="569"/>
      <c r="C119" s="440"/>
      <c r="D119" s="570" t="s">
        <v>45</v>
      </c>
      <c r="E119" s="570"/>
      <c r="F119" s="570"/>
      <c r="G119" s="571"/>
      <c r="H119" s="75">
        <f>SUM(I119:S119)</f>
        <v>0</v>
      </c>
      <c r="I119" s="77">
        <f>I120</f>
        <v>0</v>
      </c>
      <c r="J119" s="61">
        <f>J120</f>
        <v>0</v>
      </c>
      <c r="K119" s="79">
        <f t="shared" si="448"/>
        <v>0</v>
      </c>
      <c r="L119" s="304">
        <f t="shared" si="448"/>
        <v>0</v>
      </c>
      <c r="M119" s="95">
        <f t="shared" si="448"/>
        <v>0</v>
      </c>
      <c r="N119" s="78">
        <f t="shared" si="448"/>
        <v>0</v>
      </c>
      <c r="O119" s="78">
        <f t="shared" si="448"/>
        <v>0</v>
      </c>
      <c r="P119" s="78">
        <f t="shared" si="448"/>
        <v>0</v>
      </c>
      <c r="Q119" s="78">
        <f t="shared" si="448"/>
        <v>0</v>
      </c>
      <c r="R119" s="78">
        <f t="shared" si="448"/>
        <v>0</v>
      </c>
      <c r="S119" s="79">
        <f t="shared" si="448"/>
        <v>0</v>
      </c>
      <c r="T119" s="239">
        <f>SUM(U119:AE119)</f>
        <v>0</v>
      </c>
      <c r="U119" s="77">
        <f>U120</f>
        <v>0</v>
      </c>
      <c r="V119" s="61">
        <f>V120</f>
        <v>0</v>
      </c>
      <c r="W119" s="79">
        <f t="shared" si="448"/>
        <v>0</v>
      </c>
      <c r="X119" s="304">
        <f t="shared" si="448"/>
        <v>0</v>
      </c>
      <c r="Y119" s="95">
        <f t="shared" si="448"/>
        <v>0</v>
      </c>
      <c r="Z119" s="78">
        <f t="shared" si="448"/>
        <v>0</v>
      </c>
      <c r="AA119" s="78">
        <f t="shared" si="448"/>
        <v>0</v>
      </c>
      <c r="AB119" s="78">
        <f t="shared" si="448"/>
        <v>0</v>
      </c>
      <c r="AC119" s="78">
        <f t="shared" si="448"/>
        <v>0</v>
      </c>
      <c r="AD119" s="78">
        <f t="shared" si="448"/>
        <v>0</v>
      </c>
      <c r="AE119" s="79">
        <f t="shared" si="448"/>
        <v>0</v>
      </c>
      <c r="AF119" s="264">
        <f>SUM(AG119:AQ119)</f>
        <v>0</v>
      </c>
      <c r="AG119" s="318">
        <f>AG120</f>
        <v>0</v>
      </c>
      <c r="AH119" s="265">
        <f>AH120</f>
        <v>0</v>
      </c>
      <c r="AI119" s="241">
        <f t="shared" si="449"/>
        <v>0</v>
      </c>
      <c r="AJ119" s="306">
        <f t="shared" si="449"/>
        <v>0</v>
      </c>
      <c r="AK119" s="242">
        <f t="shared" si="449"/>
        <v>0</v>
      </c>
      <c r="AL119" s="243">
        <f t="shared" si="449"/>
        <v>0</v>
      </c>
      <c r="AM119" s="243">
        <f t="shared" si="449"/>
        <v>0</v>
      </c>
      <c r="AN119" s="243">
        <f t="shared" si="449"/>
        <v>0</v>
      </c>
      <c r="AO119" s="243">
        <f t="shared" si="449"/>
        <v>0</v>
      </c>
      <c r="AP119" s="243">
        <f t="shared" si="449"/>
        <v>0</v>
      </c>
      <c r="AQ119" s="241">
        <f t="shared" si="449"/>
        <v>0</v>
      </c>
      <c r="AR119" s="208"/>
      <c r="AS119" s="89"/>
      <c r="AT119" s="391"/>
      <c r="AU119" s="391"/>
      <c r="AV119" s="391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2" customFormat="1" ht="15">
      <c r="A120" s="232"/>
      <c r="B120" s="181"/>
      <c r="C120" s="181">
        <v>422</v>
      </c>
      <c r="D120" s="566" t="s">
        <v>11</v>
      </c>
      <c r="E120" s="566"/>
      <c r="F120" s="566"/>
      <c r="G120" s="567"/>
      <c r="H120" s="76">
        <f>SUM(I120:S120)</f>
        <v>0</v>
      </c>
      <c r="I120" s="80"/>
      <c r="J120" s="94"/>
      <c r="K120" s="82"/>
      <c r="L120" s="305"/>
      <c r="M120" s="120"/>
      <c r="N120" s="81"/>
      <c r="O120" s="81"/>
      <c r="P120" s="81"/>
      <c r="Q120" s="81"/>
      <c r="R120" s="81"/>
      <c r="S120" s="82"/>
      <c r="T120" s="28">
        <f>SUM(U120:AE120)</f>
        <v>0</v>
      </c>
      <c r="U120" s="80"/>
      <c r="V120" s="94"/>
      <c r="W120" s="82"/>
      <c r="X120" s="305"/>
      <c r="Y120" s="120"/>
      <c r="Z120" s="81"/>
      <c r="AA120" s="81"/>
      <c r="AB120" s="81"/>
      <c r="AC120" s="81"/>
      <c r="AD120" s="81"/>
      <c r="AE120" s="82"/>
      <c r="AF120" s="109">
        <f>SUM(AG120:AQ120)</f>
        <v>0</v>
      </c>
      <c r="AG120" s="29">
        <f t="shared" ref="AG120" si="450">I120+U120</f>
        <v>0</v>
      </c>
      <c r="AH120" s="92">
        <f t="shared" ref="AH120" si="451">J120+V120</f>
        <v>0</v>
      </c>
      <c r="AI120" s="31">
        <f t="shared" ref="AI120" si="452">K120+W120</f>
        <v>0</v>
      </c>
      <c r="AJ120" s="329">
        <f t="shared" ref="AJ120" si="453">L120+X120</f>
        <v>0</v>
      </c>
      <c r="AK120" s="292">
        <f t="shared" ref="AK120" si="454">M120+Y120</f>
        <v>0</v>
      </c>
      <c r="AL120" s="30">
        <f t="shared" ref="AL120" si="455">N120+Z120</f>
        <v>0</v>
      </c>
      <c r="AM120" s="30">
        <f t="shared" ref="AM120" si="456">O120+AA120</f>
        <v>0</v>
      </c>
      <c r="AN120" s="30">
        <f t="shared" ref="AN120" si="457">P120+AB120</f>
        <v>0</v>
      </c>
      <c r="AO120" s="30">
        <f t="shared" ref="AO120" si="458">Q120+AC120</f>
        <v>0</v>
      </c>
      <c r="AP120" s="30">
        <f t="shared" ref="AP120" si="459">R120+AD120</f>
        <v>0</v>
      </c>
      <c r="AQ120" s="31">
        <f t="shared" ref="AQ120" si="460">S120+AE120</f>
        <v>0</v>
      </c>
      <c r="AR120" s="208"/>
      <c r="AS120" s="89"/>
      <c r="AT120" s="391"/>
      <c r="AU120" s="391"/>
      <c r="AV120" s="391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</row>
    <row r="121" spans="1:136" s="274" customFormat="1" ht="12.75" customHeight="1">
      <c r="A121" s="272"/>
      <c r="B121" s="273"/>
      <c r="D121" s="275"/>
      <c r="E121" s="275"/>
      <c r="F121" s="275"/>
      <c r="G121" s="275"/>
      <c r="I121" s="637" t="s">
        <v>127</v>
      </c>
      <c r="J121" s="637"/>
      <c r="K121" s="637"/>
      <c r="L121" s="637"/>
      <c r="M121" s="637"/>
      <c r="N121" s="637"/>
      <c r="O121" s="637"/>
      <c r="P121" s="637"/>
      <c r="Q121" s="637"/>
      <c r="R121" s="637"/>
      <c r="S121" s="637"/>
      <c r="T121" s="394"/>
      <c r="U121" s="637" t="s">
        <v>127</v>
      </c>
      <c r="V121" s="637"/>
      <c r="W121" s="637"/>
      <c r="X121" s="637"/>
      <c r="Y121" s="637"/>
      <c r="Z121" s="637"/>
      <c r="AA121" s="637"/>
      <c r="AB121" s="637"/>
      <c r="AC121" s="637"/>
      <c r="AD121" s="637"/>
      <c r="AE121" s="637"/>
      <c r="AF121" s="278"/>
      <c r="AG121" s="578" t="s">
        <v>127</v>
      </c>
      <c r="AH121" s="578"/>
      <c r="AI121" s="578"/>
      <c r="AJ121" s="578"/>
      <c r="AK121" s="578"/>
      <c r="AL121" s="578"/>
      <c r="AM121" s="578"/>
      <c r="AN121" s="578"/>
      <c r="AO121" s="578"/>
      <c r="AP121" s="578"/>
      <c r="AQ121" s="579"/>
      <c r="AR121" s="276"/>
      <c r="AS121" s="313"/>
      <c r="AT121" s="313"/>
      <c r="AU121" s="313"/>
      <c r="AV121" s="313"/>
      <c r="AW121" s="277"/>
      <c r="AX121" s="277"/>
      <c r="AY121" s="277"/>
      <c r="AZ121" s="277"/>
      <c r="BA121" s="277"/>
      <c r="BB121" s="277"/>
      <c r="BC121" s="277"/>
      <c r="BD121" s="277"/>
      <c r="BE121" s="277"/>
      <c r="BF121" s="277"/>
      <c r="BG121" s="277"/>
      <c r="BH121" s="277"/>
      <c r="BI121" s="277"/>
      <c r="BJ121" s="277"/>
      <c r="BK121" s="277"/>
      <c r="BL121" s="277"/>
      <c r="BM121" s="277"/>
      <c r="BN121" s="277"/>
      <c r="BO121" s="277"/>
      <c r="BP121" s="278"/>
      <c r="BQ121" s="278"/>
      <c r="BR121" s="278"/>
      <c r="BS121" s="278"/>
      <c r="BT121" s="278"/>
      <c r="BU121" s="278"/>
      <c r="BV121" s="278"/>
      <c r="BW121" s="278"/>
      <c r="BX121" s="278"/>
      <c r="BY121" s="278"/>
      <c r="BZ121" s="278"/>
      <c r="CA121" s="278"/>
      <c r="CB121" s="278"/>
      <c r="CC121" s="278"/>
      <c r="CD121" s="278"/>
      <c r="CE121" s="278"/>
      <c r="CF121" s="278"/>
      <c r="CG121" s="278"/>
      <c r="CH121" s="278"/>
      <c r="CI121" s="278"/>
      <c r="CJ121" s="278"/>
      <c r="CK121" s="278"/>
      <c r="CL121" s="278"/>
      <c r="CM121" s="278"/>
      <c r="CN121" s="278"/>
      <c r="CO121" s="278"/>
      <c r="CP121" s="278"/>
      <c r="CQ121" s="278"/>
      <c r="CR121" s="278"/>
      <c r="CS121" s="278"/>
      <c r="CT121" s="278"/>
      <c r="CU121" s="278"/>
      <c r="CV121" s="278"/>
      <c r="CW121" s="278"/>
      <c r="CX121" s="278"/>
      <c r="CY121" s="278"/>
      <c r="CZ121" s="278"/>
      <c r="DA121" s="278"/>
      <c r="DB121" s="278"/>
      <c r="DC121" s="278"/>
      <c r="DD121" s="278"/>
      <c r="DE121" s="278"/>
      <c r="DF121" s="278"/>
      <c r="DG121" s="278"/>
      <c r="DH121" s="278"/>
      <c r="DI121" s="278"/>
      <c r="DJ121" s="278"/>
      <c r="DK121" s="278"/>
      <c r="DL121" s="278"/>
      <c r="DM121" s="278"/>
      <c r="DN121" s="278"/>
      <c r="DO121" s="278"/>
      <c r="DP121" s="278"/>
      <c r="DQ121" s="278"/>
      <c r="DR121" s="278"/>
      <c r="DS121" s="278"/>
      <c r="DT121" s="278"/>
      <c r="DU121" s="278"/>
      <c r="DV121" s="278"/>
      <c r="DW121" s="278"/>
      <c r="DX121" s="278"/>
      <c r="DY121" s="278"/>
      <c r="DZ121" s="278"/>
      <c r="EA121" s="278"/>
      <c r="EB121" s="278"/>
      <c r="EC121" s="278"/>
      <c r="ED121" s="278"/>
      <c r="EE121" s="278"/>
      <c r="EF121" s="278"/>
    </row>
    <row r="122" spans="1:136" s="62" customFormat="1" ht="10.5" customHeight="1">
      <c r="A122" s="234"/>
      <c r="B122" s="87"/>
      <c r="C122" s="87"/>
      <c r="D122" s="88"/>
      <c r="E122" s="88"/>
      <c r="F122" s="88"/>
      <c r="G122" s="88"/>
      <c r="H122" s="91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1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1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127"/>
      <c r="AR122" s="208"/>
      <c r="AS122" s="580"/>
      <c r="AT122" s="580"/>
      <c r="AU122" s="580"/>
      <c r="AV122" s="580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</row>
    <row r="123" spans="1:136" s="74" customFormat="1" ht="25.9" customHeight="1">
      <c r="A123" s="574" t="s">
        <v>65</v>
      </c>
      <c r="B123" s="575"/>
      <c r="C123" s="575"/>
      <c r="D123" s="576" t="s">
        <v>132</v>
      </c>
      <c r="E123" s="576"/>
      <c r="F123" s="576"/>
      <c r="G123" s="577"/>
      <c r="H123" s="83">
        <f>SUM(I123:S123)</f>
        <v>0</v>
      </c>
      <c r="I123" s="84">
        <f>I124</f>
        <v>0</v>
      </c>
      <c r="J123" s="287">
        <f>J124</f>
        <v>0</v>
      </c>
      <c r="K123" s="86">
        <f t="shared" ref="K123:AI124" si="461">K124</f>
        <v>0</v>
      </c>
      <c r="L123" s="303">
        <f t="shared" si="461"/>
        <v>0</v>
      </c>
      <c r="M123" s="122">
        <f t="shared" si="461"/>
        <v>0</v>
      </c>
      <c r="N123" s="85">
        <f t="shared" si="461"/>
        <v>0</v>
      </c>
      <c r="O123" s="85">
        <f t="shared" si="461"/>
        <v>0</v>
      </c>
      <c r="P123" s="85">
        <f t="shared" si="461"/>
        <v>0</v>
      </c>
      <c r="Q123" s="85">
        <f t="shared" si="461"/>
        <v>0</v>
      </c>
      <c r="R123" s="85">
        <f t="shared" si="461"/>
        <v>0</v>
      </c>
      <c r="S123" s="86">
        <f t="shared" si="461"/>
        <v>0</v>
      </c>
      <c r="T123" s="247">
        <f>SUM(U123:AE123)</f>
        <v>0</v>
      </c>
      <c r="U123" s="84">
        <f>U124</f>
        <v>0</v>
      </c>
      <c r="V123" s="287">
        <f>V124</f>
        <v>0</v>
      </c>
      <c r="W123" s="86">
        <f t="shared" si="461"/>
        <v>0</v>
      </c>
      <c r="X123" s="303">
        <f t="shared" si="461"/>
        <v>0</v>
      </c>
      <c r="Y123" s="122">
        <f t="shared" si="461"/>
        <v>0</v>
      </c>
      <c r="Z123" s="85">
        <f t="shared" si="461"/>
        <v>0</v>
      </c>
      <c r="AA123" s="85">
        <f t="shared" si="461"/>
        <v>0</v>
      </c>
      <c r="AB123" s="85">
        <f t="shared" si="461"/>
        <v>0</v>
      </c>
      <c r="AC123" s="85">
        <f t="shared" si="461"/>
        <v>0</v>
      </c>
      <c r="AD123" s="85">
        <f t="shared" si="461"/>
        <v>0</v>
      </c>
      <c r="AE123" s="86">
        <f t="shared" si="461"/>
        <v>0</v>
      </c>
      <c r="AF123" s="263">
        <f>SUM(AG123:AQ123)</f>
        <v>0</v>
      </c>
      <c r="AG123" s="471">
        <f>AG124</f>
        <v>0</v>
      </c>
      <c r="AH123" s="472">
        <f>AH124</f>
        <v>0</v>
      </c>
      <c r="AI123" s="473">
        <f t="shared" si="461"/>
        <v>0</v>
      </c>
      <c r="AJ123" s="474">
        <f t="shared" ref="AI123:AQ124" si="462">AJ124</f>
        <v>0</v>
      </c>
      <c r="AK123" s="475">
        <f t="shared" si="462"/>
        <v>0</v>
      </c>
      <c r="AL123" s="476">
        <f t="shared" si="462"/>
        <v>0</v>
      </c>
      <c r="AM123" s="476">
        <f t="shared" si="462"/>
        <v>0</v>
      </c>
      <c r="AN123" s="476">
        <f t="shared" si="462"/>
        <v>0</v>
      </c>
      <c r="AO123" s="476">
        <f t="shared" si="462"/>
        <v>0</v>
      </c>
      <c r="AP123" s="476">
        <f t="shared" si="462"/>
        <v>0</v>
      </c>
      <c r="AQ123" s="473">
        <f t="shared" si="462"/>
        <v>0</v>
      </c>
      <c r="AR123" s="208"/>
      <c r="AS123" s="126"/>
      <c r="AT123" s="198"/>
      <c r="AU123" s="198"/>
      <c r="AV123" s="198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</row>
    <row r="124" spans="1:136" s="74" customFormat="1" ht="15.75" customHeight="1">
      <c r="A124" s="439">
        <v>3</v>
      </c>
      <c r="B124" s="68"/>
      <c r="C124" s="90"/>
      <c r="D124" s="570" t="s">
        <v>16</v>
      </c>
      <c r="E124" s="570"/>
      <c r="F124" s="570"/>
      <c r="G124" s="571"/>
      <c r="H124" s="75">
        <f t="shared" ref="H124:H127" si="463">SUM(I124:S124)</f>
        <v>0</v>
      </c>
      <c r="I124" s="77">
        <f>I125</f>
        <v>0</v>
      </c>
      <c r="J124" s="61">
        <f>J125</f>
        <v>0</v>
      </c>
      <c r="K124" s="79">
        <f t="shared" si="461"/>
        <v>0</v>
      </c>
      <c r="L124" s="304">
        <f t="shared" si="461"/>
        <v>0</v>
      </c>
      <c r="M124" s="95">
        <f t="shared" si="461"/>
        <v>0</v>
      </c>
      <c r="N124" s="78">
        <f t="shared" si="461"/>
        <v>0</v>
      </c>
      <c r="O124" s="78">
        <f t="shared" si="461"/>
        <v>0</v>
      </c>
      <c r="P124" s="78">
        <f t="shared" si="461"/>
        <v>0</v>
      </c>
      <c r="Q124" s="78">
        <f t="shared" si="461"/>
        <v>0</v>
      </c>
      <c r="R124" s="78">
        <f t="shared" si="461"/>
        <v>0</v>
      </c>
      <c r="S124" s="79">
        <f t="shared" si="461"/>
        <v>0</v>
      </c>
      <c r="T124" s="239">
        <f t="shared" ref="T124:T127" si="464">SUM(U124:AE124)</f>
        <v>0</v>
      </c>
      <c r="U124" s="77">
        <f>U125</f>
        <v>0</v>
      </c>
      <c r="V124" s="61">
        <f>V125</f>
        <v>0</v>
      </c>
      <c r="W124" s="79">
        <f t="shared" si="461"/>
        <v>0</v>
      </c>
      <c r="X124" s="304">
        <f t="shared" si="461"/>
        <v>0</v>
      </c>
      <c r="Y124" s="95">
        <f t="shared" si="461"/>
        <v>0</v>
      </c>
      <c r="Z124" s="78">
        <f t="shared" si="461"/>
        <v>0</v>
      </c>
      <c r="AA124" s="78">
        <f t="shared" si="461"/>
        <v>0</v>
      </c>
      <c r="AB124" s="78">
        <f t="shared" si="461"/>
        <v>0</v>
      </c>
      <c r="AC124" s="78">
        <f t="shared" si="461"/>
        <v>0</v>
      </c>
      <c r="AD124" s="78">
        <f t="shared" si="461"/>
        <v>0</v>
      </c>
      <c r="AE124" s="79">
        <f t="shared" si="461"/>
        <v>0</v>
      </c>
      <c r="AF124" s="264">
        <f t="shared" ref="AF124:AF127" si="465">SUM(AG124:AQ124)</f>
        <v>0</v>
      </c>
      <c r="AG124" s="318">
        <f>AG125</f>
        <v>0</v>
      </c>
      <c r="AH124" s="265">
        <f>AH125</f>
        <v>0</v>
      </c>
      <c r="AI124" s="241">
        <f t="shared" si="462"/>
        <v>0</v>
      </c>
      <c r="AJ124" s="306">
        <f t="shared" si="462"/>
        <v>0</v>
      </c>
      <c r="AK124" s="242">
        <f t="shared" si="462"/>
        <v>0</v>
      </c>
      <c r="AL124" s="243">
        <f t="shared" si="462"/>
        <v>0</v>
      </c>
      <c r="AM124" s="243">
        <f t="shared" si="462"/>
        <v>0</v>
      </c>
      <c r="AN124" s="243">
        <f t="shared" si="462"/>
        <v>0</v>
      </c>
      <c r="AO124" s="243">
        <f t="shared" si="462"/>
        <v>0</v>
      </c>
      <c r="AP124" s="243">
        <f t="shared" si="462"/>
        <v>0</v>
      </c>
      <c r="AQ124" s="241">
        <f t="shared" si="462"/>
        <v>0</v>
      </c>
      <c r="AR124" s="208"/>
      <c r="AS124" s="89"/>
      <c r="AT124" s="391"/>
      <c r="AU124" s="391"/>
      <c r="AV124" s="391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4"/>
      <c r="BQ124" s="194"/>
      <c r="BR124" s="194"/>
      <c r="BS124" s="194"/>
      <c r="BT124" s="194"/>
      <c r="BU124" s="194"/>
      <c r="BV124" s="194"/>
      <c r="BW124" s="194"/>
      <c r="BX124" s="194"/>
      <c r="BY124" s="194"/>
      <c r="BZ124" s="194"/>
      <c r="CA124" s="194"/>
      <c r="CB124" s="194"/>
      <c r="CC124" s="194"/>
      <c r="CD124" s="194"/>
      <c r="CE124" s="194"/>
      <c r="CF124" s="194"/>
      <c r="CG124" s="194"/>
      <c r="CH124" s="194"/>
      <c r="CI124" s="194"/>
      <c r="CJ124" s="194"/>
      <c r="CK124" s="194"/>
      <c r="CL124" s="194"/>
      <c r="CM124" s="194"/>
      <c r="CN124" s="194"/>
      <c r="CO124" s="194"/>
      <c r="CP124" s="194"/>
      <c r="CQ124" s="194"/>
      <c r="CR124" s="194"/>
      <c r="CS124" s="194"/>
      <c r="CT124" s="194"/>
      <c r="CU124" s="194"/>
      <c r="CV124" s="194"/>
      <c r="CW124" s="194"/>
      <c r="CX124" s="194"/>
      <c r="CY124" s="194"/>
      <c r="CZ124" s="194"/>
      <c r="DA124" s="194"/>
      <c r="DB124" s="194"/>
      <c r="DC124" s="194"/>
      <c r="DD124" s="194"/>
      <c r="DE124" s="194"/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194"/>
      <c r="DS124" s="194"/>
      <c r="DT124" s="194"/>
      <c r="DU124" s="194"/>
      <c r="DV124" s="194"/>
      <c r="DW124" s="194"/>
      <c r="DX124" s="194"/>
      <c r="DY124" s="194"/>
      <c r="DZ124" s="194"/>
      <c r="EA124" s="194"/>
      <c r="EB124" s="194"/>
      <c r="EC124" s="194"/>
      <c r="ED124" s="194"/>
      <c r="EE124" s="194"/>
      <c r="EF124" s="194"/>
    </row>
    <row r="125" spans="1:136" s="73" customFormat="1" ht="15.75" customHeight="1">
      <c r="A125" s="568">
        <v>32</v>
      </c>
      <c r="B125" s="569"/>
      <c r="C125" s="90"/>
      <c r="D125" s="570" t="s">
        <v>4</v>
      </c>
      <c r="E125" s="570"/>
      <c r="F125" s="570"/>
      <c r="G125" s="571"/>
      <c r="H125" s="75">
        <f t="shared" si="463"/>
        <v>0</v>
      </c>
      <c r="I125" s="77">
        <f>SUM(I126:I129)</f>
        <v>0</v>
      </c>
      <c r="J125" s="61">
        <f>SUM(J126:J129)</f>
        <v>0</v>
      </c>
      <c r="K125" s="79">
        <f>SUM(K126:K129)</f>
        <v>0</v>
      </c>
      <c r="L125" s="304">
        <f t="shared" ref="L125:S125" si="466">SUM(L126:L129)</f>
        <v>0</v>
      </c>
      <c r="M125" s="95">
        <f t="shared" si="466"/>
        <v>0</v>
      </c>
      <c r="N125" s="78">
        <f t="shared" si="466"/>
        <v>0</v>
      </c>
      <c r="O125" s="78">
        <f t="shared" ref="O125" si="467">SUM(O126:O129)</f>
        <v>0</v>
      </c>
      <c r="P125" s="78">
        <f t="shared" si="466"/>
        <v>0</v>
      </c>
      <c r="Q125" s="78">
        <f t="shared" si="466"/>
        <v>0</v>
      </c>
      <c r="R125" s="78">
        <f t="shared" si="466"/>
        <v>0</v>
      </c>
      <c r="S125" s="79">
        <f t="shared" si="466"/>
        <v>0</v>
      </c>
      <c r="T125" s="239">
        <f t="shared" si="464"/>
        <v>0</v>
      </c>
      <c r="U125" s="77">
        <f>SUM(U126:U129)</f>
        <v>0</v>
      </c>
      <c r="V125" s="61">
        <f>SUM(V126:V129)</f>
        <v>0</v>
      </c>
      <c r="W125" s="79">
        <f t="shared" ref="W125:AE125" si="468">SUM(W126:W129)</f>
        <v>0</v>
      </c>
      <c r="X125" s="304">
        <f t="shared" si="468"/>
        <v>0</v>
      </c>
      <c r="Y125" s="95">
        <f t="shared" si="468"/>
        <v>0</v>
      </c>
      <c r="Z125" s="78">
        <f t="shared" si="468"/>
        <v>0</v>
      </c>
      <c r="AA125" s="78">
        <f t="shared" ref="AA125" si="469">SUM(AA126:AA129)</f>
        <v>0</v>
      </c>
      <c r="AB125" s="78">
        <f t="shared" si="468"/>
        <v>0</v>
      </c>
      <c r="AC125" s="78">
        <f t="shared" si="468"/>
        <v>0</v>
      </c>
      <c r="AD125" s="78">
        <f t="shared" si="468"/>
        <v>0</v>
      </c>
      <c r="AE125" s="79">
        <f t="shared" si="468"/>
        <v>0</v>
      </c>
      <c r="AF125" s="264">
        <f t="shared" si="465"/>
        <v>0</v>
      </c>
      <c r="AG125" s="318">
        <f>SUM(AG126:AG129)</f>
        <v>0</v>
      </c>
      <c r="AH125" s="265">
        <f>SUM(AH126:AH129)</f>
        <v>0</v>
      </c>
      <c r="AI125" s="241">
        <f t="shared" ref="AI125:AQ125" si="470">SUM(AI126:AI129)</f>
        <v>0</v>
      </c>
      <c r="AJ125" s="306">
        <f t="shared" si="470"/>
        <v>0</v>
      </c>
      <c r="AK125" s="242">
        <f t="shared" si="470"/>
        <v>0</v>
      </c>
      <c r="AL125" s="243">
        <f t="shared" si="470"/>
        <v>0</v>
      </c>
      <c r="AM125" s="243">
        <f t="shared" ref="AM125" si="471">SUM(AM126:AM129)</f>
        <v>0</v>
      </c>
      <c r="AN125" s="243">
        <f t="shared" si="470"/>
        <v>0</v>
      </c>
      <c r="AO125" s="243">
        <f t="shared" si="470"/>
        <v>0</v>
      </c>
      <c r="AP125" s="243">
        <f t="shared" si="470"/>
        <v>0</v>
      </c>
      <c r="AQ125" s="241">
        <f t="shared" si="470"/>
        <v>0</v>
      </c>
      <c r="AR125" s="208"/>
      <c r="AS125" s="89"/>
      <c r="AT125" s="391"/>
      <c r="AU125" s="391"/>
      <c r="AV125" s="391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2"/>
      <c r="BO125" s="192"/>
      <c r="BP125" s="192"/>
      <c r="BQ125" s="192"/>
      <c r="BR125" s="192"/>
      <c r="BS125" s="192"/>
      <c r="BT125" s="192"/>
      <c r="BU125" s="192"/>
      <c r="BV125" s="192"/>
      <c r="BW125" s="192"/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2"/>
      <c r="CH125" s="192"/>
      <c r="CI125" s="192"/>
      <c r="CJ125" s="192"/>
      <c r="CK125" s="192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2"/>
      <c r="DH125" s="192"/>
      <c r="DI125" s="192"/>
      <c r="DJ125" s="192"/>
      <c r="DK125" s="192"/>
      <c r="DL125" s="192"/>
      <c r="DM125" s="192"/>
      <c r="DN125" s="192"/>
      <c r="DO125" s="192"/>
      <c r="DP125" s="192"/>
      <c r="DQ125" s="192"/>
      <c r="DR125" s="192"/>
      <c r="DS125" s="192"/>
      <c r="DT125" s="192"/>
      <c r="DU125" s="192"/>
      <c r="DV125" s="192"/>
      <c r="DW125" s="192"/>
      <c r="DX125" s="192"/>
      <c r="DY125" s="192"/>
      <c r="DZ125" s="192"/>
      <c r="EA125" s="192"/>
      <c r="EB125" s="192"/>
      <c r="EC125" s="192"/>
      <c r="ED125" s="192"/>
      <c r="EE125" s="192"/>
      <c r="EF125" s="192"/>
    </row>
    <row r="126" spans="1:136" s="72" customFormat="1" ht="15.75" customHeight="1">
      <c r="A126" s="232"/>
      <c r="B126" s="181"/>
      <c r="C126" s="181">
        <v>321</v>
      </c>
      <c r="D126" s="566" t="s">
        <v>5</v>
      </c>
      <c r="E126" s="566"/>
      <c r="F126" s="566"/>
      <c r="G126" s="566"/>
      <c r="H126" s="76">
        <f t="shared" si="463"/>
        <v>0</v>
      </c>
      <c r="I126" s="80"/>
      <c r="J126" s="94"/>
      <c r="K126" s="82"/>
      <c r="L126" s="305"/>
      <c r="M126" s="120"/>
      <c r="N126" s="81"/>
      <c r="O126" s="81"/>
      <c r="P126" s="81"/>
      <c r="Q126" s="81"/>
      <c r="R126" s="81"/>
      <c r="S126" s="82"/>
      <c r="T126" s="28">
        <f t="shared" si="464"/>
        <v>0</v>
      </c>
      <c r="U126" s="80"/>
      <c r="V126" s="94"/>
      <c r="W126" s="82"/>
      <c r="X126" s="305"/>
      <c r="Y126" s="120"/>
      <c r="Z126" s="81"/>
      <c r="AA126" s="81"/>
      <c r="AB126" s="81"/>
      <c r="AC126" s="81"/>
      <c r="AD126" s="81"/>
      <c r="AE126" s="82"/>
      <c r="AF126" s="109">
        <f t="shared" si="465"/>
        <v>0</v>
      </c>
      <c r="AG126" s="29">
        <f t="shared" ref="AG126:AG129" si="472">I126+U126</f>
        <v>0</v>
      </c>
      <c r="AH126" s="92">
        <f t="shared" ref="AH126:AH129" si="473">J126+V126</f>
        <v>0</v>
      </c>
      <c r="AI126" s="31">
        <f t="shared" ref="AI126:AI129" si="474">K126+W126</f>
        <v>0</v>
      </c>
      <c r="AJ126" s="329">
        <f t="shared" ref="AJ126:AJ129" si="475">L126+X126</f>
        <v>0</v>
      </c>
      <c r="AK126" s="292">
        <f t="shared" ref="AK126:AK129" si="476">M126+Y126</f>
        <v>0</v>
      </c>
      <c r="AL126" s="30">
        <f t="shared" ref="AL126:AL129" si="477">N126+Z126</f>
        <v>0</v>
      </c>
      <c r="AM126" s="30">
        <f t="shared" ref="AM126:AM129" si="478">O126+AA126</f>
        <v>0</v>
      </c>
      <c r="AN126" s="30">
        <f t="shared" ref="AN126:AN129" si="479">P126+AB126</f>
        <v>0</v>
      </c>
      <c r="AO126" s="30">
        <f t="shared" ref="AO126:AO129" si="480">Q126+AC126</f>
        <v>0</v>
      </c>
      <c r="AP126" s="30">
        <f t="shared" ref="AP126:AP129" si="481">R126+AD126</f>
        <v>0</v>
      </c>
      <c r="AQ126" s="31">
        <f t="shared" ref="AQ126:AQ129" si="482">S126+AE126</f>
        <v>0</v>
      </c>
      <c r="AR126" s="208"/>
      <c r="AS126" s="89"/>
      <c r="AT126" s="391"/>
      <c r="AU126" s="391"/>
      <c r="AV126" s="391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>
      <c r="A127" s="232"/>
      <c r="B127" s="181"/>
      <c r="C127" s="181">
        <v>322</v>
      </c>
      <c r="D127" s="566" t="s">
        <v>6</v>
      </c>
      <c r="E127" s="566"/>
      <c r="F127" s="566"/>
      <c r="G127" s="566"/>
      <c r="H127" s="76">
        <f t="shared" si="463"/>
        <v>0</v>
      </c>
      <c r="I127" s="80"/>
      <c r="J127" s="94"/>
      <c r="K127" s="82"/>
      <c r="L127" s="305"/>
      <c r="M127" s="120"/>
      <c r="N127" s="81"/>
      <c r="O127" s="81"/>
      <c r="P127" s="81"/>
      <c r="Q127" s="81"/>
      <c r="R127" s="81"/>
      <c r="S127" s="82"/>
      <c r="T127" s="28">
        <f t="shared" si="464"/>
        <v>0</v>
      </c>
      <c r="U127" s="80"/>
      <c r="V127" s="94"/>
      <c r="W127" s="82"/>
      <c r="X127" s="305"/>
      <c r="Y127" s="120"/>
      <c r="Z127" s="81"/>
      <c r="AA127" s="81"/>
      <c r="AB127" s="81"/>
      <c r="AC127" s="81"/>
      <c r="AD127" s="81"/>
      <c r="AE127" s="82"/>
      <c r="AF127" s="109">
        <f t="shared" si="465"/>
        <v>0</v>
      </c>
      <c r="AG127" s="29">
        <f t="shared" si="472"/>
        <v>0</v>
      </c>
      <c r="AH127" s="92">
        <f t="shared" si="473"/>
        <v>0</v>
      </c>
      <c r="AI127" s="31">
        <f t="shared" si="474"/>
        <v>0</v>
      </c>
      <c r="AJ127" s="329">
        <f t="shared" si="475"/>
        <v>0</v>
      </c>
      <c r="AK127" s="292">
        <f t="shared" si="476"/>
        <v>0</v>
      </c>
      <c r="AL127" s="30">
        <f t="shared" si="477"/>
        <v>0</v>
      </c>
      <c r="AM127" s="30">
        <f t="shared" si="478"/>
        <v>0</v>
      </c>
      <c r="AN127" s="30">
        <f t="shared" si="479"/>
        <v>0</v>
      </c>
      <c r="AO127" s="30">
        <f t="shared" si="480"/>
        <v>0</v>
      </c>
      <c r="AP127" s="30">
        <f t="shared" si="481"/>
        <v>0</v>
      </c>
      <c r="AQ127" s="31">
        <f t="shared" si="482"/>
        <v>0</v>
      </c>
      <c r="AR127" s="208"/>
      <c r="AS127" s="89"/>
      <c r="AT127" s="391"/>
      <c r="AU127" s="391"/>
      <c r="AV127" s="391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>
      <c r="A128" s="232"/>
      <c r="B128" s="181"/>
      <c r="C128" s="181">
        <v>323</v>
      </c>
      <c r="D128" s="566" t="s">
        <v>7</v>
      </c>
      <c r="E128" s="566"/>
      <c r="F128" s="566"/>
      <c r="G128" s="566"/>
      <c r="H128" s="76">
        <f>SUM(I128:S128)</f>
        <v>0</v>
      </c>
      <c r="I128" s="80"/>
      <c r="J128" s="94"/>
      <c r="K128" s="82"/>
      <c r="L128" s="305"/>
      <c r="M128" s="120"/>
      <c r="N128" s="81"/>
      <c r="O128" s="81"/>
      <c r="P128" s="81"/>
      <c r="Q128" s="81"/>
      <c r="R128" s="81"/>
      <c r="S128" s="82"/>
      <c r="T128" s="28">
        <f>SUM(U128:AE128)</f>
        <v>0</v>
      </c>
      <c r="U128" s="80"/>
      <c r="V128" s="94"/>
      <c r="W128" s="82"/>
      <c r="X128" s="305"/>
      <c r="Y128" s="120"/>
      <c r="Z128" s="81"/>
      <c r="AA128" s="81"/>
      <c r="AB128" s="81"/>
      <c r="AC128" s="81"/>
      <c r="AD128" s="81"/>
      <c r="AE128" s="82"/>
      <c r="AF128" s="109">
        <f>SUM(AG128:AQ128)</f>
        <v>0</v>
      </c>
      <c r="AG128" s="29">
        <f t="shared" si="472"/>
        <v>0</v>
      </c>
      <c r="AH128" s="92">
        <f t="shared" si="473"/>
        <v>0</v>
      </c>
      <c r="AI128" s="31">
        <f t="shared" si="474"/>
        <v>0</v>
      </c>
      <c r="AJ128" s="329">
        <f t="shared" si="475"/>
        <v>0</v>
      </c>
      <c r="AK128" s="292">
        <f t="shared" si="476"/>
        <v>0</v>
      </c>
      <c r="AL128" s="30">
        <f t="shared" si="477"/>
        <v>0</v>
      </c>
      <c r="AM128" s="30">
        <f t="shared" si="478"/>
        <v>0</v>
      </c>
      <c r="AN128" s="30">
        <f t="shared" si="479"/>
        <v>0</v>
      </c>
      <c r="AO128" s="30">
        <f t="shared" si="480"/>
        <v>0</v>
      </c>
      <c r="AP128" s="30">
        <f t="shared" si="481"/>
        <v>0</v>
      </c>
      <c r="AQ128" s="31">
        <f t="shared" si="482"/>
        <v>0</v>
      </c>
      <c r="AR128" s="208"/>
      <c r="AS128" s="192"/>
      <c r="AT128" s="192"/>
      <c r="AU128" s="192"/>
      <c r="AV128" s="192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2" customFormat="1" ht="15.75" customHeight="1">
      <c r="A129" s="232"/>
      <c r="B129" s="181"/>
      <c r="C129" s="181">
        <v>329</v>
      </c>
      <c r="D129" s="566" t="s">
        <v>8</v>
      </c>
      <c r="E129" s="566"/>
      <c r="F129" s="566"/>
      <c r="G129" s="567"/>
      <c r="H129" s="76">
        <f t="shared" ref="H129" si="483">SUM(I129:S129)</f>
        <v>0</v>
      </c>
      <c r="I129" s="80"/>
      <c r="J129" s="94"/>
      <c r="K129" s="82"/>
      <c r="L129" s="305"/>
      <c r="M129" s="120"/>
      <c r="N129" s="81"/>
      <c r="O129" s="81"/>
      <c r="P129" s="81"/>
      <c r="Q129" s="81"/>
      <c r="R129" s="81"/>
      <c r="S129" s="82"/>
      <c r="T129" s="28">
        <f t="shared" ref="T129" si="484">SUM(U129:AE129)</f>
        <v>0</v>
      </c>
      <c r="U129" s="80"/>
      <c r="V129" s="94"/>
      <c r="W129" s="82"/>
      <c r="X129" s="305"/>
      <c r="Y129" s="120"/>
      <c r="Z129" s="81"/>
      <c r="AA129" s="81"/>
      <c r="AB129" s="81"/>
      <c r="AC129" s="81"/>
      <c r="AD129" s="81"/>
      <c r="AE129" s="82"/>
      <c r="AF129" s="109">
        <f t="shared" ref="AF129" si="485">SUM(AG129:AQ129)</f>
        <v>0</v>
      </c>
      <c r="AG129" s="29">
        <f t="shared" si="472"/>
        <v>0</v>
      </c>
      <c r="AH129" s="92">
        <f t="shared" si="473"/>
        <v>0</v>
      </c>
      <c r="AI129" s="31">
        <f t="shared" si="474"/>
        <v>0</v>
      </c>
      <c r="AJ129" s="329">
        <f t="shared" si="475"/>
        <v>0</v>
      </c>
      <c r="AK129" s="292">
        <f t="shared" si="476"/>
        <v>0</v>
      </c>
      <c r="AL129" s="30">
        <f t="shared" si="477"/>
        <v>0</v>
      </c>
      <c r="AM129" s="30">
        <f t="shared" si="478"/>
        <v>0</v>
      </c>
      <c r="AN129" s="30">
        <f t="shared" si="479"/>
        <v>0</v>
      </c>
      <c r="AO129" s="30">
        <f t="shared" si="480"/>
        <v>0</v>
      </c>
      <c r="AP129" s="30">
        <f t="shared" si="481"/>
        <v>0</v>
      </c>
      <c r="AQ129" s="31">
        <f t="shared" si="482"/>
        <v>0</v>
      </c>
      <c r="AR129" s="208"/>
      <c r="AS129" s="192"/>
      <c r="AT129" s="192"/>
      <c r="AU129" s="192"/>
      <c r="AV129" s="192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</row>
    <row r="130" spans="1:136" s="274" customFormat="1" ht="12.75" customHeight="1">
      <c r="A130" s="272"/>
      <c r="B130" s="273"/>
      <c r="D130" s="275"/>
      <c r="E130" s="275"/>
      <c r="F130" s="275"/>
      <c r="G130" s="275"/>
      <c r="I130" s="637" t="s">
        <v>128</v>
      </c>
      <c r="J130" s="637"/>
      <c r="K130" s="637"/>
      <c r="L130" s="637"/>
      <c r="M130" s="637"/>
      <c r="N130" s="637"/>
      <c r="O130" s="637"/>
      <c r="P130" s="637"/>
      <c r="Q130" s="637"/>
      <c r="R130" s="637"/>
      <c r="S130" s="637"/>
      <c r="T130" s="394"/>
      <c r="U130" s="637" t="s">
        <v>128</v>
      </c>
      <c r="V130" s="637"/>
      <c r="W130" s="637"/>
      <c r="X130" s="637"/>
      <c r="Y130" s="637"/>
      <c r="Z130" s="637"/>
      <c r="AA130" s="637"/>
      <c r="AB130" s="637"/>
      <c r="AC130" s="637"/>
      <c r="AD130" s="637"/>
      <c r="AE130" s="637"/>
      <c r="AF130" s="278"/>
      <c r="AG130" s="578" t="s">
        <v>128</v>
      </c>
      <c r="AH130" s="578"/>
      <c r="AI130" s="578"/>
      <c r="AJ130" s="578"/>
      <c r="AK130" s="578"/>
      <c r="AL130" s="578"/>
      <c r="AM130" s="578"/>
      <c r="AN130" s="578"/>
      <c r="AO130" s="578"/>
      <c r="AP130" s="578"/>
      <c r="AQ130" s="579"/>
      <c r="AR130" s="276"/>
      <c r="AS130" s="313"/>
      <c r="AT130" s="313"/>
      <c r="AU130" s="313"/>
      <c r="AV130" s="313"/>
      <c r="AW130" s="277"/>
      <c r="AX130" s="277"/>
      <c r="AY130" s="277"/>
      <c r="AZ130" s="277"/>
      <c r="BA130" s="277"/>
      <c r="BB130" s="277"/>
      <c r="BC130" s="277"/>
      <c r="BD130" s="277"/>
      <c r="BE130" s="277"/>
      <c r="BF130" s="277"/>
      <c r="BG130" s="277"/>
      <c r="BH130" s="277"/>
      <c r="BI130" s="277"/>
      <c r="BJ130" s="277"/>
      <c r="BK130" s="277"/>
      <c r="BL130" s="277"/>
      <c r="BM130" s="277"/>
      <c r="BN130" s="277"/>
      <c r="BO130" s="277"/>
      <c r="BP130" s="278"/>
      <c r="BQ130" s="278"/>
      <c r="BR130" s="278"/>
      <c r="BS130" s="278"/>
      <c r="BT130" s="278"/>
      <c r="BU130" s="278"/>
      <c r="BV130" s="278"/>
      <c r="BW130" s="278"/>
      <c r="BX130" s="278"/>
      <c r="BY130" s="278"/>
      <c r="BZ130" s="278"/>
      <c r="CA130" s="278"/>
      <c r="CB130" s="278"/>
      <c r="CC130" s="278"/>
      <c r="CD130" s="278"/>
      <c r="CE130" s="278"/>
      <c r="CF130" s="278"/>
      <c r="CG130" s="278"/>
      <c r="CH130" s="278"/>
      <c r="CI130" s="278"/>
      <c r="CJ130" s="278"/>
      <c r="CK130" s="278"/>
      <c r="CL130" s="278"/>
      <c r="CM130" s="278"/>
      <c r="CN130" s="278"/>
      <c r="CO130" s="278"/>
      <c r="CP130" s="278"/>
      <c r="CQ130" s="278"/>
      <c r="CR130" s="278"/>
      <c r="CS130" s="278"/>
      <c r="CT130" s="278"/>
      <c r="CU130" s="278"/>
      <c r="CV130" s="278"/>
      <c r="CW130" s="278"/>
      <c r="CX130" s="278"/>
      <c r="CY130" s="278"/>
      <c r="CZ130" s="278"/>
      <c r="DA130" s="278"/>
      <c r="DB130" s="278"/>
      <c r="DC130" s="278"/>
      <c r="DD130" s="278"/>
      <c r="DE130" s="278"/>
      <c r="DF130" s="278"/>
      <c r="DG130" s="278"/>
      <c r="DH130" s="278"/>
      <c r="DI130" s="278"/>
      <c r="DJ130" s="278"/>
      <c r="DK130" s="278"/>
      <c r="DL130" s="278"/>
      <c r="DM130" s="278"/>
      <c r="DN130" s="278"/>
      <c r="DO130" s="278"/>
      <c r="DP130" s="278"/>
      <c r="DQ130" s="278"/>
      <c r="DR130" s="278"/>
      <c r="DS130" s="278"/>
      <c r="DT130" s="278"/>
      <c r="DU130" s="278"/>
      <c r="DV130" s="278"/>
      <c r="DW130" s="278"/>
      <c r="DX130" s="278"/>
      <c r="DY130" s="278"/>
      <c r="DZ130" s="278"/>
      <c r="EA130" s="278"/>
      <c r="EB130" s="278"/>
      <c r="EC130" s="278"/>
      <c r="ED130" s="278"/>
      <c r="EE130" s="278"/>
      <c r="EF130" s="278"/>
    </row>
    <row r="131" spans="1:136" s="62" customFormat="1" ht="10.5" customHeight="1">
      <c r="A131" s="234"/>
      <c r="B131" s="87"/>
      <c r="C131" s="87"/>
      <c r="D131" s="88"/>
      <c r="E131" s="88"/>
      <c r="F131" s="88"/>
      <c r="G131" s="88"/>
      <c r="H131" s="91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1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1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127"/>
      <c r="AR131" s="208"/>
      <c r="AS131" s="580"/>
      <c r="AT131" s="580"/>
      <c r="AU131" s="580"/>
      <c r="AV131" s="580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</row>
    <row r="132" spans="1:136" s="74" customFormat="1" ht="25.5" customHeight="1">
      <c r="A132" s="574" t="s">
        <v>65</v>
      </c>
      <c r="B132" s="575"/>
      <c r="C132" s="575"/>
      <c r="D132" s="576" t="s">
        <v>133</v>
      </c>
      <c r="E132" s="576"/>
      <c r="F132" s="576"/>
      <c r="G132" s="577"/>
      <c r="H132" s="83">
        <f>SUM(I132:S132)</f>
        <v>0</v>
      </c>
      <c r="I132" s="84">
        <f>I133</f>
        <v>0</v>
      </c>
      <c r="J132" s="287">
        <f>J133</f>
        <v>0</v>
      </c>
      <c r="K132" s="86">
        <f t="shared" ref="K132:AQ132" si="486">K133</f>
        <v>0</v>
      </c>
      <c r="L132" s="303">
        <f t="shared" si="486"/>
        <v>0</v>
      </c>
      <c r="M132" s="122">
        <f t="shared" si="486"/>
        <v>0</v>
      </c>
      <c r="N132" s="85">
        <f t="shared" si="486"/>
        <v>0</v>
      </c>
      <c r="O132" s="85">
        <f t="shared" si="486"/>
        <v>0</v>
      </c>
      <c r="P132" s="85">
        <f t="shared" si="486"/>
        <v>0</v>
      </c>
      <c r="Q132" s="85">
        <f t="shared" si="486"/>
        <v>0</v>
      </c>
      <c r="R132" s="85">
        <f t="shared" si="486"/>
        <v>0</v>
      </c>
      <c r="S132" s="86">
        <f t="shared" si="486"/>
        <v>0</v>
      </c>
      <c r="T132" s="247">
        <f>SUM(U132:AE132)</f>
        <v>0</v>
      </c>
      <c r="U132" s="84">
        <f>U133</f>
        <v>0</v>
      </c>
      <c r="V132" s="287">
        <f>V133</f>
        <v>0</v>
      </c>
      <c r="W132" s="86">
        <f t="shared" si="486"/>
        <v>0</v>
      </c>
      <c r="X132" s="303">
        <f t="shared" si="486"/>
        <v>0</v>
      </c>
      <c r="Y132" s="122">
        <f t="shared" si="486"/>
        <v>0</v>
      </c>
      <c r="Z132" s="85">
        <f t="shared" si="486"/>
        <v>0</v>
      </c>
      <c r="AA132" s="85">
        <f t="shared" si="486"/>
        <v>0</v>
      </c>
      <c r="AB132" s="85">
        <f t="shared" si="486"/>
        <v>0</v>
      </c>
      <c r="AC132" s="85">
        <f t="shared" si="486"/>
        <v>0</v>
      </c>
      <c r="AD132" s="85">
        <f t="shared" si="486"/>
        <v>0</v>
      </c>
      <c r="AE132" s="86">
        <f t="shared" si="486"/>
        <v>0</v>
      </c>
      <c r="AF132" s="263">
        <f>SUM(AG132:AQ132)</f>
        <v>0</v>
      </c>
      <c r="AG132" s="471">
        <f>AG133</f>
        <v>0</v>
      </c>
      <c r="AH132" s="472">
        <f>AH133</f>
        <v>0</v>
      </c>
      <c r="AI132" s="473">
        <f t="shared" si="486"/>
        <v>0</v>
      </c>
      <c r="AJ132" s="474">
        <f t="shared" si="486"/>
        <v>0</v>
      </c>
      <c r="AK132" s="475">
        <f t="shared" si="486"/>
        <v>0</v>
      </c>
      <c r="AL132" s="476">
        <f t="shared" si="486"/>
        <v>0</v>
      </c>
      <c r="AM132" s="476">
        <f t="shared" si="486"/>
        <v>0</v>
      </c>
      <c r="AN132" s="476">
        <f t="shared" si="486"/>
        <v>0</v>
      </c>
      <c r="AO132" s="476">
        <f t="shared" si="486"/>
        <v>0</v>
      </c>
      <c r="AP132" s="476">
        <f t="shared" si="486"/>
        <v>0</v>
      </c>
      <c r="AQ132" s="473">
        <f t="shared" si="486"/>
        <v>0</v>
      </c>
      <c r="AR132" s="208"/>
      <c r="AS132" s="126"/>
      <c r="AT132" s="198"/>
      <c r="AU132" s="198"/>
      <c r="AV132" s="198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4"/>
      <c r="BQ132" s="194"/>
      <c r="BR132" s="194"/>
      <c r="BS132" s="194"/>
      <c r="BT132" s="194"/>
      <c r="BU132" s="194"/>
      <c r="BV132" s="194"/>
      <c r="BW132" s="194"/>
      <c r="BX132" s="194"/>
      <c r="BY132" s="194"/>
      <c r="BZ132" s="194"/>
      <c r="CA132" s="194"/>
      <c r="CB132" s="194"/>
      <c r="CC132" s="194"/>
      <c r="CD132" s="194"/>
      <c r="CE132" s="194"/>
      <c r="CF132" s="194"/>
      <c r="CG132" s="194"/>
      <c r="CH132" s="194"/>
      <c r="CI132" s="194"/>
      <c r="CJ132" s="194"/>
      <c r="CK132" s="194"/>
      <c r="CL132" s="194"/>
      <c r="CM132" s="194"/>
      <c r="CN132" s="194"/>
      <c r="CO132" s="194"/>
      <c r="CP132" s="194"/>
      <c r="CQ132" s="194"/>
      <c r="CR132" s="194"/>
      <c r="CS132" s="194"/>
      <c r="CT132" s="194"/>
      <c r="CU132" s="194"/>
      <c r="CV132" s="194"/>
      <c r="CW132" s="194"/>
      <c r="CX132" s="194"/>
      <c r="CY132" s="194"/>
      <c r="CZ132" s="194"/>
      <c r="DA132" s="194"/>
      <c r="DB132" s="194"/>
      <c r="DC132" s="194"/>
      <c r="DD132" s="194"/>
      <c r="DE132" s="194"/>
      <c r="DF132" s="194"/>
      <c r="DG132" s="194"/>
      <c r="DH132" s="194"/>
      <c r="DI132" s="194"/>
      <c r="DJ132" s="194"/>
      <c r="DK132" s="194"/>
      <c r="DL132" s="194"/>
      <c r="DM132" s="194"/>
      <c r="DN132" s="194"/>
      <c r="DO132" s="194"/>
      <c r="DP132" s="194"/>
      <c r="DQ132" s="194"/>
      <c r="DR132" s="194"/>
      <c r="DS132" s="194"/>
      <c r="DT132" s="194"/>
      <c r="DU132" s="194"/>
      <c r="DV132" s="194"/>
      <c r="DW132" s="194"/>
      <c r="DX132" s="194"/>
      <c r="DY132" s="194"/>
      <c r="DZ132" s="194"/>
      <c r="EA132" s="194"/>
      <c r="EB132" s="194"/>
      <c r="EC132" s="194"/>
      <c r="ED132" s="194"/>
      <c r="EE132" s="194"/>
      <c r="EF132" s="194"/>
    </row>
    <row r="133" spans="1:136" s="74" customFormat="1" ht="15.75" customHeight="1">
      <c r="A133" s="439">
        <v>3</v>
      </c>
      <c r="B133" s="68"/>
      <c r="C133" s="90"/>
      <c r="D133" s="570" t="s">
        <v>16</v>
      </c>
      <c r="E133" s="570"/>
      <c r="F133" s="570"/>
      <c r="G133" s="571"/>
      <c r="H133" s="75">
        <f t="shared" ref="H133:H140" si="487">SUM(I133:S133)</f>
        <v>0</v>
      </c>
      <c r="I133" s="77">
        <f>I134+I138</f>
        <v>0</v>
      </c>
      <c r="J133" s="61">
        <f>J134+J138</f>
        <v>0</v>
      </c>
      <c r="K133" s="79">
        <f t="shared" ref="K133:S133" si="488">K134+K138</f>
        <v>0</v>
      </c>
      <c r="L133" s="304">
        <f t="shared" si="488"/>
        <v>0</v>
      </c>
      <c r="M133" s="95">
        <f t="shared" si="488"/>
        <v>0</v>
      </c>
      <c r="N133" s="78">
        <f t="shared" si="488"/>
        <v>0</v>
      </c>
      <c r="O133" s="78">
        <f t="shared" ref="O133" si="489">O134+O138</f>
        <v>0</v>
      </c>
      <c r="P133" s="78">
        <f t="shared" si="488"/>
        <v>0</v>
      </c>
      <c r="Q133" s="78">
        <f t="shared" si="488"/>
        <v>0</v>
      </c>
      <c r="R133" s="78">
        <f t="shared" si="488"/>
        <v>0</v>
      </c>
      <c r="S133" s="79">
        <f t="shared" si="488"/>
        <v>0</v>
      </c>
      <c r="T133" s="239">
        <f t="shared" ref="T133:T140" si="490">SUM(U133:AE133)</f>
        <v>0</v>
      </c>
      <c r="U133" s="77">
        <f>U134+U138</f>
        <v>0</v>
      </c>
      <c r="V133" s="61">
        <f>V134+V138</f>
        <v>0</v>
      </c>
      <c r="W133" s="79">
        <f t="shared" ref="W133:AE133" si="491">W134+W138</f>
        <v>0</v>
      </c>
      <c r="X133" s="304">
        <f t="shared" si="491"/>
        <v>0</v>
      </c>
      <c r="Y133" s="95">
        <f t="shared" si="491"/>
        <v>0</v>
      </c>
      <c r="Z133" s="78">
        <f t="shared" si="491"/>
        <v>0</v>
      </c>
      <c r="AA133" s="78">
        <f t="shared" ref="AA133" si="492">AA134+AA138</f>
        <v>0</v>
      </c>
      <c r="AB133" s="78">
        <f t="shared" si="491"/>
        <v>0</v>
      </c>
      <c r="AC133" s="78">
        <f t="shared" si="491"/>
        <v>0</v>
      </c>
      <c r="AD133" s="78">
        <f t="shared" si="491"/>
        <v>0</v>
      </c>
      <c r="AE133" s="79">
        <f t="shared" si="491"/>
        <v>0</v>
      </c>
      <c r="AF133" s="264">
        <f t="shared" ref="AF133:AF140" si="493">SUM(AG133:AQ133)</f>
        <v>0</v>
      </c>
      <c r="AG133" s="318">
        <f>AG134+AG138</f>
        <v>0</v>
      </c>
      <c r="AH133" s="265">
        <f>AH134+AH138</f>
        <v>0</v>
      </c>
      <c r="AI133" s="241">
        <f t="shared" ref="AI133:AQ133" si="494">AI134+AI138</f>
        <v>0</v>
      </c>
      <c r="AJ133" s="306">
        <f t="shared" si="494"/>
        <v>0</v>
      </c>
      <c r="AK133" s="242">
        <f t="shared" si="494"/>
        <v>0</v>
      </c>
      <c r="AL133" s="243">
        <f t="shared" si="494"/>
        <v>0</v>
      </c>
      <c r="AM133" s="243">
        <f t="shared" ref="AM133" si="495">AM134+AM138</f>
        <v>0</v>
      </c>
      <c r="AN133" s="243">
        <f t="shared" si="494"/>
        <v>0</v>
      </c>
      <c r="AO133" s="243">
        <f t="shared" si="494"/>
        <v>0</v>
      </c>
      <c r="AP133" s="243">
        <f t="shared" si="494"/>
        <v>0</v>
      </c>
      <c r="AQ133" s="241">
        <f t="shared" si="494"/>
        <v>0</v>
      </c>
      <c r="AR133" s="208"/>
      <c r="AS133" s="89"/>
      <c r="AT133" s="391"/>
      <c r="AU133" s="391"/>
      <c r="AV133" s="391"/>
      <c r="AW133" s="194"/>
      <c r="AX133" s="194"/>
      <c r="AY133" s="194"/>
      <c r="AZ133" s="194"/>
      <c r="BA133" s="194"/>
      <c r="BB133" s="194"/>
      <c r="BC133" s="194"/>
      <c r="BD133" s="194"/>
      <c r="BE133" s="194"/>
      <c r="BF133" s="194"/>
      <c r="BG133" s="194"/>
      <c r="BH133" s="194"/>
      <c r="BI133" s="194"/>
      <c r="BJ133" s="194"/>
      <c r="BK133" s="194"/>
      <c r="BL133" s="194"/>
      <c r="BM133" s="194"/>
      <c r="BN133" s="194"/>
      <c r="BO133" s="194"/>
      <c r="BP133" s="194"/>
      <c r="BQ133" s="194"/>
      <c r="BR133" s="194"/>
      <c r="BS133" s="194"/>
      <c r="BT133" s="194"/>
      <c r="BU133" s="194"/>
      <c r="BV133" s="194"/>
      <c r="BW133" s="194"/>
      <c r="BX133" s="194"/>
      <c r="BY133" s="194"/>
      <c r="BZ133" s="194"/>
      <c r="CA133" s="194"/>
      <c r="CB133" s="194"/>
      <c r="CC133" s="194"/>
      <c r="CD133" s="194"/>
      <c r="CE133" s="194"/>
      <c r="CF133" s="194"/>
      <c r="CG133" s="194"/>
      <c r="CH133" s="194"/>
      <c r="CI133" s="194"/>
      <c r="CJ133" s="194"/>
      <c r="CK133" s="194"/>
      <c r="CL133" s="194"/>
      <c r="CM133" s="194"/>
      <c r="CN133" s="194"/>
      <c r="CO133" s="194"/>
      <c r="CP133" s="194"/>
      <c r="CQ133" s="194"/>
      <c r="CR133" s="194"/>
      <c r="CS133" s="194"/>
      <c r="CT133" s="194"/>
      <c r="CU133" s="194"/>
      <c r="CV133" s="194"/>
      <c r="CW133" s="194"/>
      <c r="CX133" s="194"/>
      <c r="CY133" s="194"/>
      <c r="CZ133" s="194"/>
      <c r="DA133" s="194"/>
      <c r="DB133" s="194"/>
      <c r="DC133" s="194"/>
      <c r="DD133" s="194"/>
      <c r="DE133" s="194"/>
      <c r="DF133" s="194"/>
      <c r="DG133" s="194"/>
      <c r="DH133" s="194"/>
      <c r="DI133" s="194"/>
      <c r="DJ133" s="194"/>
      <c r="DK133" s="194"/>
      <c r="DL133" s="194"/>
      <c r="DM133" s="194"/>
      <c r="DN133" s="194"/>
      <c r="DO133" s="194"/>
      <c r="DP133" s="194"/>
      <c r="DQ133" s="194"/>
      <c r="DR133" s="194"/>
      <c r="DS133" s="194"/>
      <c r="DT133" s="194"/>
      <c r="DU133" s="194"/>
      <c r="DV133" s="194"/>
      <c r="DW133" s="194"/>
      <c r="DX133" s="194"/>
      <c r="DY133" s="194"/>
      <c r="DZ133" s="194"/>
      <c r="EA133" s="194"/>
      <c r="EB133" s="194"/>
      <c r="EC133" s="194"/>
      <c r="ED133" s="194"/>
      <c r="EE133" s="194"/>
      <c r="EF133" s="194"/>
    </row>
    <row r="134" spans="1:136" s="73" customFormat="1" ht="15.75" customHeight="1">
      <c r="A134" s="568">
        <v>31</v>
      </c>
      <c r="B134" s="569"/>
      <c r="C134" s="90"/>
      <c r="D134" s="570" t="s">
        <v>0</v>
      </c>
      <c r="E134" s="570"/>
      <c r="F134" s="570"/>
      <c r="G134" s="571"/>
      <c r="H134" s="75">
        <f t="shared" si="487"/>
        <v>0</v>
      </c>
      <c r="I134" s="96">
        <f>SUM(I135:I137)</f>
        <v>0</v>
      </c>
      <c r="J134" s="61">
        <f>SUM(J135:J137)</f>
        <v>0</v>
      </c>
      <c r="K134" s="79">
        <f t="shared" ref="K134:S134" si="496">SUM(K135:K137)</f>
        <v>0</v>
      </c>
      <c r="L134" s="304">
        <f t="shared" si="496"/>
        <v>0</v>
      </c>
      <c r="M134" s="95">
        <f t="shared" si="496"/>
        <v>0</v>
      </c>
      <c r="N134" s="78">
        <f t="shared" si="496"/>
        <v>0</v>
      </c>
      <c r="O134" s="78">
        <f t="shared" ref="O134" si="497">SUM(O135:O137)</f>
        <v>0</v>
      </c>
      <c r="P134" s="78">
        <f t="shared" si="496"/>
        <v>0</v>
      </c>
      <c r="Q134" s="78">
        <f t="shared" si="496"/>
        <v>0</v>
      </c>
      <c r="R134" s="78">
        <f t="shared" si="496"/>
        <v>0</v>
      </c>
      <c r="S134" s="231">
        <f t="shared" si="496"/>
        <v>0</v>
      </c>
      <c r="T134" s="250">
        <f t="shared" si="490"/>
        <v>0</v>
      </c>
      <c r="U134" s="96">
        <f>SUM(U135:U137)</f>
        <v>0</v>
      </c>
      <c r="V134" s="78">
        <f>SUM(V135:V137)</f>
        <v>0</v>
      </c>
      <c r="W134" s="79">
        <f t="shared" ref="W134:AE134" si="498">SUM(W135:W137)</f>
        <v>0</v>
      </c>
      <c r="X134" s="304">
        <f t="shared" si="498"/>
        <v>0</v>
      </c>
      <c r="Y134" s="95">
        <f t="shared" si="498"/>
        <v>0</v>
      </c>
      <c r="Z134" s="78">
        <f t="shared" si="498"/>
        <v>0</v>
      </c>
      <c r="AA134" s="78">
        <f t="shared" ref="AA134" si="499">SUM(AA135:AA137)</f>
        <v>0</v>
      </c>
      <c r="AB134" s="78">
        <f t="shared" si="498"/>
        <v>0</v>
      </c>
      <c r="AC134" s="78">
        <f t="shared" si="498"/>
        <v>0</v>
      </c>
      <c r="AD134" s="78">
        <f t="shared" si="498"/>
        <v>0</v>
      </c>
      <c r="AE134" s="231">
        <f t="shared" si="498"/>
        <v>0</v>
      </c>
      <c r="AF134" s="264">
        <f t="shared" si="493"/>
        <v>0</v>
      </c>
      <c r="AG134" s="240">
        <f>SUM(AG135:AG137)</f>
        <v>0</v>
      </c>
      <c r="AH134" s="243">
        <f>SUM(AH135:AH137)</f>
        <v>0</v>
      </c>
      <c r="AI134" s="241">
        <f t="shared" ref="AI134:AQ134" si="500">SUM(AI135:AI137)</f>
        <v>0</v>
      </c>
      <c r="AJ134" s="306">
        <f t="shared" si="500"/>
        <v>0</v>
      </c>
      <c r="AK134" s="242">
        <f t="shared" si="500"/>
        <v>0</v>
      </c>
      <c r="AL134" s="243">
        <f t="shared" si="500"/>
        <v>0</v>
      </c>
      <c r="AM134" s="243">
        <f t="shared" ref="AM134" si="501">SUM(AM135:AM137)</f>
        <v>0</v>
      </c>
      <c r="AN134" s="243">
        <f t="shared" si="500"/>
        <v>0</v>
      </c>
      <c r="AO134" s="243">
        <f t="shared" si="500"/>
        <v>0</v>
      </c>
      <c r="AP134" s="243">
        <f t="shared" si="500"/>
        <v>0</v>
      </c>
      <c r="AQ134" s="244">
        <f t="shared" si="500"/>
        <v>0</v>
      </c>
      <c r="AR134" s="208"/>
      <c r="AS134" s="89"/>
      <c r="AT134" s="391"/>
      <c r="AU134" s="391"/>
      <c r="AV134" s="391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2"/>
      <c r="BO134" s="192"/>
      <c r="BP134" s="192"/>
      <c r="BQ134" s="192"/>
      <c r="BR134" s="192"/>
      <c r="BS134" s="192"/>
      <c r="BT134" s="192"/>
      <c r="BU134" s="192"/>
      <c r="BV134" s="192"/>
      <c r="BW134" s="192"/>
      <c r="BX134" s="192"/>
      <c r="BY134" s="192"/>
      <c r="BZ134" s="192"/>
      <c r="CA134" s="192"/>
      <c r="CB134" s="192"/>
      <c r="CC134" s="192"/>
      <c r="CD134" s="192"/>
      <c r="CE134" s="192"/>
      <c r="CF134" s="192"/>
      <c r="CG134" s="192"/>
      <c r="CH134" s="192"/>
      <c r="CI134" s="192"/>
      <c r="CJ134" s="192"/>
      <c r="CK134" s="192"/>
      <c r="CL134" s="192"/>
      <c r="CM134" s="192"/>
      <c r="CN134" s="192"/>
      <c r="CO134" s="192"/>
      <c r="CP134" s="192"/>
      <c r="CQ134" s="192"/>
      <c r="CR134" s="192"/>
      <c r="CS134" s="192"/>
      <c r="CT134" s="192"/>
      <c r="CU134" s="192"/>
      <c r="CV134" s="192"/>
      <c r="CW134" s="192"/>
      <c r="CX134" s="192"/>
      <c r="CY134" s="192"/>
      <c r="CZ134" s="192"/>
      <c r="DA134" s="192"/>
      <c r="DB134" s="192"/>
      <c r="DC134" s="192"/>
      <c r="DD134" s="192"/>
      <c r="DE134" s="192"/>
      <c r="DF134" s="192"/>
      <c r="DG134" s="192"/>
      <c r="DH134" s="192"/>
      <c r="DI134" s="192"/>
      <c r="DJ134" s="192"/>
      <c r="DK134" s="192"/>
      <c r="DL134" s="192"/>
      <c r="DM134" s="192"/>
      <c r="DN134" s="192"/>
      <c r="DO134" s="192"/>
      <c r="DP134" s="192"/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</row>
    <row r="135" spans="1:136" s="72" customFormat="1" ht="15.75" customHeight="1">
      <c r="A135" s="232"/>
      <c r="B135" s="181"/>
      <c r="C135" s="181">
        <v>311</v>
      </c>
      <c r="D135" s="566" t="s">
        <v>1</v>
      </c>
      <c r="E135" s="566"/>
      <c r="F135" s="566"/>
      <c r="G135" s="566"/>
      <c r="H135" s="76">
        <f t="shared" si="487"/>
        <v>0</v>
      </c>
      <c r="I135" s="80"/>
      <c r="J135" s="94"/>
      <c r="K135" s="82"/>
      <c r="L135" s="305"/>
      <c r="M135" s="120"/>
      <c r="N135" s="81"/>
      <c r="O135" s="81"/>
      <c r="P135" s="81"/>
      <c r="Q135" s="81"/>
      <c r="R135" s="81"/>
      <c r="S135" s="82"/>
      <c r="T135" s="28">
        <f t="shared" si="490"/>
        <v>0</v>
      </c>
      <c r="U135" s="80"/>
      <c r="V135" s="94"/>
      <c r="W135" s="82"/>
      <c r="X135" s="305"/>
      <c r="Y135" s="120"/>
      <c r="Z135" s="81"/>
      <c r="AA135" s="81"/>
      <c r="AB135" s="81"/>
      <c r="AC135" s="81"/>
      <c r="AD135" s="81"/>
      <c r="AE135" s="82"/>
      <c r="AF135" s="109">
        <f t="shared" si="493"/>
        <v>0</v>
      </c>
      <c r="AG135" s="29">
        <f t="shared" ref="AG135:AG137" si="502">I135+U135</f>
        <v>0</v>
      </c>
      <c r="AH135" s="92">
        <f t="shared" ref="AH135:AH137" si="503">J135+V135</f>
        <v>0</v>
      </c>
      <c r="AI135" s="31">
        <f t="shared" ref="AI135:AI137" si="504">K135+W135</f>
        <v>0</v>
      </c>
      <c r="AJ135" s="329">
        <f t="shared" ref="AJ135:AJ137" si="505">L135+X135</f>
        <v>0</v>
      </c>
      <c r="AK135" s="292">
        <f t="shared" ref="AK135:AK137" si="506">M135+Y135</f>
        <v>0</v>
      </c>
      <c r="AL135" s="30">
        <f t="shared" ref="AL135:AL137" si="507">N135+Z135</f>
        <v>0</v>
      </c>
      <c r="AM135" s="30">
        <f t="shared" ref="AM135:AM137" si="508">O135+AA135</f>
        <v>0</v>
      </c>
      <c r="AN135" s="30">
        <f t="shared" ref="AN135:AN137" si="509">P135+AB135</f>
        <v>0</v>
      </c>
      <c r="AO135" s="30">
        <f t="shared" ref="AO135:AO137" si="510">Q135+AC135</f>
        <v>0</v>
      </c>
      <c r="AP135" s="30">
        <f t="shared" ref="AP135:AP137" si="511">R135+AD135</f>
        <v>0</v>
      </c>
      <c r="AQ135" s="31">
        <f t="shared" ref="AQ135:AQ137" si="512">S135+AE135</f>
        <v>0</v>
      </c>
      <c r="AR135" s="208"/>
      <c r="AS135" s="89"/>
      <c r="AT135" s="391"/>
      <c r="AU135" s="391"/>
      <c r="AV135" s="391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>
      <c r="A136" s="232"/>
      <c r="B136" s="181"/>
      <c r="C136" s="181">
        <v>312</v>
      </c>
      <c r="D136" s="566" t="s">
        <v>2</v>
      </c>
      <c r="E136" s="566"/>
      <c r="F136" s="566"/>
      <c r="G136" s="567"/>
      <c r="H136" s="76">
        <f t="shared" si="487"/>
        <v>0</v>
      </c>
      <c r="I136" s="80"/>
      <c r="J136" s="94"/>
      <c r="K136" s="82"/>
      <c r="L136" s="305"/>
      <c r="M136" s="120"/>
      <c r="N136" s="81"/>
      <c r="O136" s="81"/>
      <c r="P136" s="81"/>
      <c r="Q136" s="81"/>
      <c r="R136" s="81"/>
      <c r="S136" s="82"/>
      <c r="T136" s="28">
        <f t="shared" si="490"/>
        <v>0</v>
      </c>
      <c r="U136" s="80"/>
      <c r="V136" s="94"/>
      <c r="W136" s="82"/>
      <c r="X136" s="305"/>
      <c r="Y136" s="120"/>
      <c r="Z136" s="81"/>
      <c r="AA136" s="81"/>
      <c r="AB136" s="81"/>
      <c r="AC136" s="81"/>
      <c r="AD136" s="81"/>
      <c r="AE136" s="82"/>
      <c r="AF136" s="109">
        <f t="shared" si="493"/>
        <v>0</v>
      </c>
      <c r="AG136" s="29">
        <f t="shared" si="502"/>
        <v>0</v>
      </c>
      <c r="AH136" s="92">
        <f t="shared" si="503"/>
        <v>0</v>
      </c>
      <c r="AI136" s="31">
        <f t="shared" si="504"/>
        <v>0</v>
      </c>
      <c r="AJ136" s="329">
        <f t="shared" si="505"/>
        <v>0</v>
      </c>
      <c r="AK136" s="292">
        <f t="shared" si="506"/>
        <v>0</v>
      </c>
      <c r="AL136" s="30">
        <f t="shared" si="507"/>
        <v>0</v>
      </c>
      <c r="AM136" s="30">
        <f t="shared" si="508"/>
        <v>0</v>
      </c>
      <c r="AN136" s="30">
        <f t="shared" si="509"/>
        <v>0</v>
      </c>
      <c r="AO136" s="30">
        <f t="shared" si="510"/>
        <v>0</v>
      </c>
      <c r="AP136" s="30">
        <f t="shared" si="511"/>
        <v>0</v>
      </c>
      <c r="AQ136" s="31">
        <f t="shared" si="512"/>
        <v>0</v>
      </c>
      <c r="AR136" s="208"/>
      <c r="AS136" s="192"/>
      <c r="AT136" s="192"/>
      <c r="AU136" s="192"/>
      <c r="AV136" s="192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15.75" customHeight="1">
      <c r="A137" s="232"/>
      <c r="B137" s="181"/>
      <c r="C137" s="181">
        <v>313</v>
      </c>
      <c r="D137" s="566" t="s">
        <v>3</v>
      </c>
      <c r="E137" s="566"/>
      <c r="F137" s="566"/>
      <c r="G137" s="566"/>
      <c r="H137" s="76">
        <f t="shared" si="487"/>
        <v>0</v>
      </c>
      <c r="I137" s="80"/>
      <c r="J137" s="94"/>
      <c r="K137" s="82"/>
      <c r="L137" s="305"/>
      <c r="M137" s="120"/>
      <c r="N137" s="81"/>
      <c r="O137" s="81"/>
      <c r="P137" s="81"/>
      <c r="Q137" s="81"/>
      <c r="R137" s="81"/>
      <c r="S137" s="82"/>
      <c r="T137" s="28">
        <f t="shared" si="490"/>
        <v>0</v>
      </c>
      <c r="U137" s="80"/>
      <c r="V137" s="94"/>
      <c r="W137" s="82"/>
      <c r="X137" s="305"/>
      <c r="Y137" s="120"/>
      <c r="Z137" s="81"/>
      <c r="AA137" s="81"/>
      <c r="AB137" s="81"/>
      <c r="AC137" s="81"/>
      <c r="AD137" s="81"/>
      <c r="AE137" s="82"/>
      <c r="AF137" s="109">
        <f t="shared" si="493"/>
        <v>0</v>
      </c>
      <c r="AG137" s="29">
        <f t="shared" si="502"/>
        <v>0</v>
      </c>
      <c r="AH137" s="92">
        <f t="shared" si="503"/>
        <v>0</v>
      </c>
      <c r="AI137" s="31">
        <f t="shared" si="504"/>
        <v>0</v>
      </c>
      <c r="AJ137" s="329">
        <f t="shared" si="505"/>
        <v>0</v>
      </c>
      <c r="AK137" s="292">
        <f t="shared" si="506"/>
        <v>0</v>
      </c>
      <c r="AL137" s="30">
        <f t="shared" si="507"/>
        <v>0</v>
      </c>
      <c r="AM137" s="30">
        <f t="shared" si="508"/>
        <v>0</v>
      </c>
      <c r="AN137" s="30">
        <f t="shared" si="509"/>
        <v>0</v>
      </c>
      <c r="AO137" s="30">
        <f t="shared" si="510"/>
        <v>0</v>
      </c>
      <c r="AP137" s="30">
        <f t="shared" si="511"/>
        <v>0</v>
      </c>
      <c r="AQ137" s="31">
        <f t="shared" si="512"/>
        <v>0</v>
      </c>
      <c r="AR137" s="208"/>
      <c r="AS137" s="89"/>
      <c r="AT137" s="391"/>
      <c r="AU137" s="391"/>
      <c r="AV137" s="391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73" customFormat="1" ht="15.75" customHeight="1">
      <c r="A138" s="568">
        <v>32</v>
      </c>
      <c r="B138" s="569"/>
      <c r="C138" s="90"/>
      <c r="D138" s="570" t="s">
        <v>4</v>
      </c>
      <c r="E138" s="570"/>
      <c r="F138" s="570"/>
      <c r="G138" s="571"/>
      <c r="H138" s="75">
        <f t="shared" si="487"/>
        <v>0</v>
      </c>
      <c r="I138" s="77">
        <f t="shared" ref="I138:S138" si="513">SUM(I139:I142)</f>
        <v>0</v>
      </c>
      <c r="J138" s="61">
        <f t="shared" ref="J138" si="514">SUM(J139:J142)</f>
        <v>0</v>
      </c>
      <c r="K138" s="79">
        <f t="shared" si="513"/>
        <v>0</v>
      </c>
      <c r="L138" s="304">
        <f t="shared" si="513"/>
        <v>0</v>
      </c>
      <c r="M138" s="95">
        <f t="shared" si="513"/>
        <v>0</v>
      </c>
      <c r="N138" s="78">
        <f t="shared" si="513"/>
        <v>0</v>
      </c>
      <c r="O138" s="78">
        <f t="shared" ref="O138" si="515">SUM(O139:O142)</f>
        <v>0</v>
      </c>
      <c r="P138" s="78">
        <f t="shared" si="513"/>
        <v>0</v>
      </c>
      <c r="Q138" s="78">
        <f t="shared" si="513"/>
        <v>0</v>
      </c>
      <c r="R138" s="78">
        <f t="shared" si="513"/>
        <v>0</v>
      </c>
      <c r="S138" s="79">
        <f t="shared" si="513"/>
        <v>0</v>
      </c>
      <c r="T138" s="239">
        <f t="shared" si="490"/>
        <v>0</v>
      </c>
      <c r="U138" s="77">
        <f t="shared" ref="U138:AE138" si="516">SUM(U139:U142)</f>
        <v>0</v>
      </c>
      <c r="V138" s="61">
        <f t="shared" ref="V138" si="517">SUM(V139:V142)</f>
        <v>0</v>
      </c>
      <c r="W138" s="79">
        <f t="shared" si="516"/>
        <v>0</v>
      </c>
      <c r="X138" s="304">
        <f t="shared" si="516"/>
        <v>0</v>
      </c>
      <c r="Y138" s="95">
        <f t="shared" si="516"/>
        <v>0</v>
      </c>
      <c r="Z138" s="78">
        <f t="shared" si="516"/>
        <v>0</v>
      </c>
      <c r="AA138" s="78">
        <f t="shared" ref="AA138" si="518">SUM(AA139:AA142)</f>
        <v>0</v>
      </c>
      <c r="AB138" s="78">
        <f t="shared" si="516"/>
        <v>0</v>
      </c>
      <c r="AC138" s="78">
        <f t="shared" si="516"/>
        <v>0</v>
      </c>
      <c r="AD138" s="78">
        <f t="shared" si="516"/>
        <v>0</v>
      </c>
      <c r="AE138" s="79">
        <f t="shared" si="516"/>
        <v>0</v>
      </c>
      <c r="AF138" s="264">
        <f t="shared" si="493"/>
        <v>0</v>
      </c>
      <c r="AG138" s="318">
        <f t="shared" ref="AG138:AQ138" si="519">SUM(AG139:AG142)</f>
        <v>0</v>
      </c>
      <c r="AH138" s="265">
        <f t="shared" ref="AH138" si="520">SUM(AH139:AH142)</f>
        <v>0</v>
      </c>
      <c r="AI138" s="241">
        <f t="shared" si="519"/>
        <v>0</v>
      </c>
      <c r="AJ138" s="306">
        <f t="shared" si="519"/>
        <v>0</v>
      </c>
      <c r="AK138" s="242">
        <f t="shared" si="519"/>
        <v>0</v>
      </c>
      <c r="AL138" s="243">
        <f t="shared" si="519"/>
        <v>0</v>
      </c>
      <c r="AM138" s="243">
        <f t="shared" ref="AM138" si="521">SUM(AM139:AM142)</f>
        <v>0</v>
      </c>
      <c r="AN138" s="243">
        <f t="shared" si="519"/>
        <v>0</v>
      </c>
      <c r="AO138" s="243">
        <f t="shared" si="519"/>
        <v>0</v>
      </c>
      <c r="AP138" s="243">
        <f t="shared" si="519"/>
        <v>0</v>
      </c>
      <c r="AQ138" s="241">
        <f t="shared" si="519"/>
        <v>0</v>
      </c>
      <c r="AR138" s="208"/>
      <c r="AS138" s="89"/>
      <c r="AT138" s="391"/>
      <c r="AU138" s="391"/>
      <c r="AV138" s="391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2"/>
      <c r="BO138" s="192"/>
      <c r="BP138" s="192"/>
      <c r="BQ138" s="192"/>
      <c r="BR138" s="192"/>
      <c r="BS138" s="192"/>
      <c r="BT138" s="192"/>
      <c r="BU138" s="192"/>
      <c r="BV138" s="192"/>
      <c r="BW138" s="192"/>
      <c r="BX138" s="192"/>
      <c r="BY138" s="192"/>
      <c r="BZ138" s="192"/>
      <c r="CA138" s="192"/>
      <c r="CB138" s="192"/>
      <c r="CC138" s="192"/>
      <c r="CD138" s="192"/>
      <c r="CE138" s="192"/>
      <c r="CF138" s="192"/>
      <c r="CG138" s="192"/>
      <c r="CH138" s="192"/>
      <c r="CI138" s="192"/>
      <c r="CJ138" s="192"/>
      <c r="CK138" s="192"/>
      <c r="CL138" s="192"/>
      <c r="CM138" s="192"/>
      <c r="CN138" s="192"/>
      <c r="CO138" s="192"/>
      <c r="CP138" s="192"/>
      <c r="CQ138" s="192"/>
      <c r="CR138" s="192"/>
      <c r="CS138" s="192"/>
      <c r="CT138" s="192"/>
      <c r="CU138" s="192"/>
      <c r="CV138" s="192"/>
      <c r="CW138" s="192"/>
      <c r="CX138" s="192"/>
      <c r="CY138" s="192"/>
      <c r="CZ138" s="192"/>
      <c r="DA138" s="192"/>
      <c r="DB138" s="192"/>
      <c r="DC138" s="192"/>
      <c r="DD138" s="192"/>
      <c r="DE138" s="192"/>
      <c r="DF138" s="192"/>
      <c r="DG138" s="192"/>
      <c r="DH138" s="192"/>
      <c r="DI138" s="192"/>
      <c r="DJ138" s="192"/>
      <c r="DK138" s="192"/>
      <c r="DL138" s="192"/>
      <c r="DM138" s="192"/>
      <c r="DN138" s="192"/>
      <c r="DO138" s="192"/>
      <c r="DP138" s="192"/>
      <c r="DQ138" s="192"/>
      <c r="DR138" s="192"/>
      <c r="DS138" s="192"/>
      <c r="DT138" s="192"/>
      <c r="DU138" s="192"/>
      <c r="DV138" s="192"/>
      <c r="DW138" s="192"/>
      <c r="DX138" s="192"/>
      <c r="DY138" s="192"/>
      <c r="DZ138" s="192"/>
      <c r="EA138" s="192"/>
      <c r="EB138" s="192"/>
      <c r="EC138" s="192"/>
      <c r="ED138" s="192"/>
      <c r="EE138" s="192"/>
      <c r="EF138" s="192"/>
    </row>
    <row r="139" spans="1:136" s="72" customFormat="1" ht="15.75" customHeight="1">
      <c r="A139" s="232"/>
      <c r="B139" s="181"/>
      <c r="C139" s="181">
        <v>321</v>
      </c>
      <c r="D139" s="566" t="s">
        <v>5</v>
      </c>
      <c r="E139" s="566"/>
      <c r="F139" s="566"/>
      <c r="G139" s="566"/>
      <c r="H139" s="76">
        <f t="shared" si="487"/>
        <v>0</v>
      </c>
      <c r="I139" s="80"/>
      <c r="J139" s="94"/>
      <c r="K139" s="82"/>
      <c r="L139" s="305"/>
      <c r="M139" s="120"/>
      <c r="N139" s="81"/>
      <c r="O139" s="81"/>
      <c r="P139" s="81"/>
      <c r="Q139" s="81"/>
      <c r="R139" s="81"/>
      <c r="S139" s="82"/>
      <c r="T139" s="28">
        <f t="shared" si="490"/>
        <v>0</v>
      </c>
      <c r="U139" s="80"/>
      <c r="V139" s="94"/>
      <c r="W139" s="82"/>
      <c r="X139" s="305"/>
      <c r="Y139" s="120"/>
      <c r="Z139" s="81"/>
      <c r="AA139" s="81"/>
      <c r="AB139" s="81"/>
      <c r="AC139" s="81"/>
      <c r="AD139" s="81"/>
      <c r="AE139" s="82"/>
      <c r="AF139" s="109">
        <f t="shared" si="493"/>
        <v>0</v>
      </c>
      <c r="AG139" s="29">
        <f t="shared" ref="AG139:AG142" si="522">I139+U139</f>
        <v>0</v>
      </c>
      <c r="AH139" s="92">
        <f t="shared" ref="AH139:AH142" si="523">J139+V139</f>
        <v>0</v>
      </c>
      <c r="AI139" s="31">
        <f t="shared" ref="AI139:AI142" si="524">K139+W139</f>
        <v>0</v>
      </c>
      <c r="AJ139" s="329">
        <f t="shared" ref="AJ139:AJ142" si="525">L139+X139</f>
        <v>0</v>
      </c>
      <c r="AK139" s="292">
        <f t="shared" ref="AK139:AK142" si="526">M139+Y139</f>
        <v>0</v>
      </c>
      <c r="AL139" s="30">
        <f t="shared" ref="AL139:AL142" si="527">N139+Z139</f>
        <v>0</v>
      </c>
      <c r="AM139" s="30">
        <f t="shared" ref="AM139:AM142" si="528">O139+AA139</f>
        <v>0</v>
      </c>
      <c r="AN139" s="30">
        <f t="shared" ref="AN139:AN142" si="529">P139+AB139</f>
        <v>0</v>
      </c>
      <c r="AO139" s="30">
        <f t="shared" ref="AO139:AO142" si="530">Q139+AC139</f>
        <v>0</v>
      </c>
      <c r="AP139" s="30">
        <f t="shared" ref="AP139:AP142" si="531">R139+AD139</f>
        <v>0</v>
      </c>
      <c r="AQ139" s="31">
        <f t="shared" ref="AQ139:AQ142" si="532">S139+AE139</f>
        <v>0</v>
      </c>
      <c r="AR139" s="208"/>
      <c r="AS139" s="89"/>
      <c r="AT139" s="391"/>
      <c r="AU139" s="391"/>
      <c r="AV139" s="391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.75" customHeight="1">
      <c r="A140" s="232"/>
      <c r="B140" s="181"/>
      <c r="C140" s="181">
        <v>322</v>
      </c>
      <c r="D140" s="566" t="s">
        <v>6</v>
      </c>
      <c r="E140" s="566"/>
      <c r="F140" s="566"/>
      <c r="G140" s="566"/>
      <c r="H140" s="76">
        <f t="shared" si="487"/>
        <v>0</v>
      </c>
      <c r="I140" s="80"/>
      <c r="J140" s="94"/>
      <c r="K140" s="82"/>
      <c r="L140" s="305"/>
      <c r="M140" s="120"/>
      <c r="N140" s="81"/>
      <c r="O140" s="81"/>
      <c r="P140" s="81"/>
      <c r="Q140" s="81"/>
      <c r="R140" s="81"/>
      <c r="S140" s="82"/>
      <c r="T140" s="28">
        <f t="shared" si="490"/>
        <v>0</v>
      </c>
      <c r="U140" s="80"/>
      <c r="V140" s="94"/>
      <c r="W140" s="82"/>
      <c r="X140" s="305"/>
      <c r="Y140" s="120"/>
      <c r="Z140" s="81"/>
      <c r="AA140" s="81"/>
      <c r="AB140" s="81"/>
      <c r="AC140" s="81"/>
      <c r="AD140" s="81"/>
      <c r="AE140" s="82"/>
      <c r="AF140" s="109">
        <f t="shared" si="493"/>
        <v>0</v>
      </c>
      <c r="AG140" s="29">
        <f t="shared" si="522"/>
        <v>0</v>
      </c>
      <c r="AH140" s="92">
        <f t="shared" si="523"/>
        <v>0</v>
      </c>
      <c r="AI140" s="31">
        <f t="shared" si="524"/>
        <v>0</v>
      </c>
      <c r="AJ140" s="329">
        <f t="shared" si="525"/>
        <v>0</v>
      </c>
      <c r="AK140" s="292">
        <f t="shared" si="526"/>
        <v>0</v>
      </c>
      <c r="AL140" s="30">
        <f t="shared" si="527"/>
        <v>0</v>
      </c>
      <c r="AM140" s="30">
        <f t="shared" si="528"/>
        <v>0</v>
      </c>
      <c r="AN140" s="30">
        <f t="shared" si="529"/>
        <v>0</v>
      </c>
      <c r="AO140" s="30">
        <f t="shared" si="530"/>
        <v>0</v>
      </c>
      <c r="AP140" s="30">
        <f t="shared" si="531"/>
        <v>0</v>
      </c>
      <c r="AQ140" s="31">
        <f t="shared" si="532"/>
        <v>0</v>
      </c>
      <c r="AR140" s="208"/>
      <c r="AS140" s="89"/>
      <c r="AT140" s="391"/>
      <c r="AU140" s="391"/>
      <c r="AV140" s="391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72" customFormat="1" ht="15.75" customHeight="1">
      <c r="A141" s="232"/>
      <c r="B141" s="181"/>
      <c r="C141" s="181">
        <v>323</v>
      </c>
      <c r="D141" s="566" t="s">
        <v>7</v>
      </c>
      <c r="E141" s="566"/>
      <c r="F141" s="566"/>
      <c r="G141" s="566"/>
      <c r="H141" s="76">
        <f>SUM(I141:S141)</f>
        <v>0</v>
      </c>
      <c r="I141" s="80"/>
      <c r="J141" s="94"/>
      <c r="K141" s="82"/>
      <c r="L141" s="305"/>
      <c r="M141" s="120"/>
      <c r="N141" s="81"/>
      <c r="O141" s="81"/>
      <c r="P141" s="81"/>
      <c r="Q141" s="81"/>
      <c r="R141" s="81"/>
      <c r="S141" s="82"/>
      <c r="T141" s="28">
        <f>SUM(U141:AE141)</f>
        <v>0</v>
      </c>
      <c r="U141" s="80"/>
      <c r="V141" s="94"/>
      <c r="W141" s="82"/>
      <c r="X141" s="305"/>
      <c r="Y141" s="120"/>
      <c r="Z141" s="81"/>
      <c r="AA141" s="81"/>
      <c r="AB141" s="81"/>
      <c r="AC141" s="81"/>
      <c r="AD141" s="81"/>
      <c r="AE141" s="82"/>
      <c r="AF141" s="109">
        <f>SUM(AG141:AQ141)</f>
        <v>0</v>
      </c>
      <c r="AG141" s="29">
        <f t="shared" si="522"/>
        <v>0</v>
      </c>
      <c r="AH141" s="92">
        <f t="shared" si="523"/>
        <v>0</v>
      </c>
      <c r="AI141" s="31">
        <f t="shared" si="524"/>
        <v>0</v>
      </c>
      <c r="AJ141" s="329">
        <f t="shared" si="525"/>
        <v>0</v>
      </c>
      <c r="AK141" s="292">
        <f t="shared" si="526"/>
        <v>0</v>
      </c>
      <c r="AL141" s="30">
        <f t="shared" si="527"/>
        <v>0</v>
      </c>
      <c r="AM141" s="30">
        <f t="shared" si="528"/>
        <v>0</v>
      </c>
      <c r="AN141" s="30">
        <f t="shared" si="529"/>
        <v>0</v>
      </c>
      <c r="AO141" s="30">
        <f t="shared" si="530"/>
        <v>0</v>
      </c>
      <c r="AP141" s="30">
        <f t="shared" si="531"/>
        <v>0</v>
      </c>
      <c r="AQ141" s="31">
        <f t="shared" si="532"/>
        <v>0</v>
      </c>
      <c r="AR141" s="208"/>
      <c r="AS141" s="192"/>
      <c r="AT141" s="192"/>
      <c r="AU141" s="192"/>
      <c r="AV141" s="192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</row>
    <row r="142" spans="1:136" s="72" customFormat="1" ht="15.75" customHeight="1">
      <c r="A142" s="232"/>
      <c r="B142" s="181"/>
      <c r="C142" s="181">
        <v>329</v>
      </c>
      <c r="D142" s="566" t="s">
        <v>8</v>
      </c>
      <c r="E142" s="566"/>
      <c r="F142" s="566"/>
      <c r="G142" s="567"/>
      <c r="H142" s="76">
        <f t="shared" ref="H142" si="533">SUM(I142:S142)</f>
        <v>0</v>
      </c>
      <c r="I142" s="80"/>
      <c r="J142" s="94"/>
      <c r="K142" s="82"/>
      <c r="L142" s="305"/>
      <c r="M142" s="120"/>
      <c r="N142" s="81"/>
      <c r="O142" s="81"/>
      <c r="P142" s="81"/>
      <c r="Q142" s="81"/>
      <c r="R142" s="81"/>
      <c r="S142" s="82"/>
      <c r="T142" s="28">
        <f t="shared" ref="T142" si="534">SUM(U142:AE142)</f>
        <v>0</v>
      </c>
      <c r="U142" s="80"/>
      <c r="V142" s="94"/>
      <c r="W142" s="82"/>
      <c r="X142" s="305"/>
      <c r="Y142" s="120"/>
      <c r="Z142" s="81"/>
      <c r="AA142" s="81"/>
      <c r="AB142" s="81"/>
      <c r="AC142" s="81"/>
      <c r="AD142" s="81"/>
      <c r="AE142" s="82"/>
      <c r="AF142" s="109">
        <f t="shared" ref="AF142" si="535">SUM(AG142:AQ142)</f>
        <v>0</v>
      </c>
      <c r="AG142" s="29">
        <f t="shared" si="522"/>
        <v>0</v>
      </c>
      <c r="AH142" s="92">
        <f t="shared" si="523"/>
        <v>0</v>
      </c>
      <c r="AI142" s="31">
        <f t="shared" si="524"/>
        <v>0</v>
      </c>
      <c r="AJ142" s="329">
        <f t="shared" si="525"/>
        <v>0</v>
      </c>
      <c r="AK142" s="292">
        <f t="shared" si="526"/>
        <v>0</v>
      </c>
      <c r="AL142" s="30">
        <f t="shared" si="527"/>
        <v>0</v>
      </c>
      <c r="AM142" s="30">
        <f t="shared" si="528"/>
        <v>0</v>
      </c>
      <c r="AN142" s="30">
        <f t="shared" si="529"/>
        <v>0</v>
      </c>
      <c r="AO142" s="30">
        <f t="shared" si="530"/>
        <v>0</v>
      </c>
      <c r="AP142" s="30">
        <f t="shared" si="531"/>
        <v>0</v>
      </c>
      <c r="AQ142" s="31">
        <f t="shared" si="532"/>
        <v>0</v>
      </c>
      <c r="AR142" s="208"/>
      <c r="AS142" s="192"/>
      <c r="AT142" s="192"/>
      <c r="AU142" s="192"/>
      <c r="AV142" s="192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274" customFormat="1" ht="12.75" customHeight="1">
      <c r="A143" s="272"/>
      <c r="B143" s="273"/>
      <c r="D143" s="275"/>
      <c r="E143" s="275"/>
      <c r="F143" s="275"/>
      <c r="G143" s="275"/>
      <c r="I143" s="637" t="s">
        <v>129</v>
      </c>
      <c r="J143" s="637"/>
      <c r="K143" s="637"/>
      <c r="L143" s="637"/>
      <c r="M143" s="637"/>
      <c r="N143" s="637"/>
      <c r="O143" s="637"/>
      <c r="P143" s="637"/>
      <c r="Q143" s="637"/>
      <c r="R143" s="637"/>
      <c r="S143" s="637"/>
      <c r="T143" s="394"/>
      <c r="U143" s="637" t="s">
        <v>129</v>
      </c>
      <c r="V143" s="637"/>
      <c r="W143" s="637"/>
      <c r="X143" s="637"/>
      <c r="Y143" s="637"/>
      <c r="Z143" s="637"/>
      <c r="AA143" s="637"/>
      <c r="AB143" s="637"/>
      <c r="AC143" s="637"/>
      <c r="AD143" s="637"/>
      <c r="AE143" s="637"/>
      <c r="AF143" s="278"/>
      <c r="AG143" s="578" t="s">
        <v>129</v>
      </c>
      <c r="AH143" s="578"/>
      <c r="AI143" s="578"/>
      <c r="AJ143" s="578"/>
      <c r="AK143" s="578"/>
      <c r="AL143" s="578"/>
      <c r="AM143" s="578"/>
      <c r="AN143" s="578"/>
      <c r="AO143" s="578"/>
      <c r="AP143" s="578"/>
      <c r="AQ143" s="579"/>
      <c r="AR143" s="276"/>
      <c r="AS143" s="313"/>
      <c r="AT143" s="313"/>
      <c r="AU143" s="313"/>
      <c r="AV143" s="313"/>
      <c r="AW143" s="277"/>
      <c r="AX143" s="277"/>
      <c r="AY143" s="277"/>
      <c r="AZ143" s="277"/>
      <c r="BA143" s="277"/>
      <c r="BB143" s="277"/>
      <c r="BC143" s="277"/>
      <c r="BD143" s="277"/>
      <c r="BE143" s="277"/>
      <c r="BF143" s="277"/>
      <c r="BG143" s="277"/>
      <c r="BH143" s="277"/>
      <c r="BI143" s="277"/>
      <c r="BJ143" s="277"/>
      <c r="BK143" s="277"/>
      <c r="BL143" s="277"/>
      <c r="BM143" s="277"/>
      <c r="BN143" s="277"/>
      <c r="BO143" s="277"/>
      <c r="BP143" s="278"/>
      <c r="BQ143" s="278"/>
      <c r="BR143" s="278"/>
      <c r="BS143" s="278"/>
      <c r="BT143" s="278"/>
      <c r="BU143" s="278"/>
      <c r="BV143" s="278"/>
      <c r="BW143" s="278"/>
      <c r="BX143" s="278"/>
      <c r="BY143" s="278"/>
      <c r="BZ143" s="278"/>
      <c r="CA143" s="278"/>
      <c r="CB143" s="278"/>
      <c r="CC143" s="278"/>
      <c r="CD143" s="278"/>
      <c r="CE143" s="278"/>
      <c r="CF143" s="278"/>
      <c r="CG143" s="278"/>
      <c r="CH143" s="278"/>
      <c r="CI143" s="278"/>
      <c r="CJ143" s="278"/>
      <c r="CK143" s="278"/>
      <c r="CL143" s="278"/>
      <c r="CM143" s="278"/>
      <c r="CN143" s="278"/>
      <c r="CO143" s="278"/>
      <c r="CP143" s="278"/>
      <c r="CQ143" s="278"/>
      <c r="CR143" s="278"/>
      <c r="CS143" s="278"/>
      <c r="CT143" s="278"/>
      <c r="CU143" s="278"/>
      <c r="CV143" s="278"/>
      <c r="CW143" s="278"/>
      <c r="CX143" s="278"/>
      <c r="CY143" s="278"/>
      <c r="CZ143" s="278"/>
      <c r="DA143" s="278"/>
      <c r="DB143" s="278"/>
      <c r="DC143" s="278"/>
      <c r="DD143" s="278"/>
      <c r="DE143" s="278"/>
      <c r="DF143" s="278"/>
      <c r="DG143" s="278"/>
      <c r="DH143" s="278"/>
      <c r="DI143" s="278"/>
      <c r="DJ143" s="278"/>
      <c r="DK143" s="278"/>
      <c r="DL143" s="278"/>
      <c r="DM143" s="278"/>
      <c r="DN143" s="278"/>
      <c r="DO143" s="278"/>
      <c r="DP143" s="278"/>
      <c r="DQ143" s="278"/>
      <c r="DR143" s="278"/>
      <c r="DS143" s="278"/>
      <c r="DT143" s="278"/>
      <c r="DU143" s="278"/>
      <c r="DV143" s="278"/>
      <c r="DW143" s="278"/>
      <c r="DX143" s="278"/>
      <c r="DY143" s="278"/>
      <c r="DZ143" s="278"/>
      <c r="EA143" s="278"/>
      <c r="EB143" s="278"/>
      <c r="EC143" s="278"/>
      <c r="ED143" s="278"/>
      <c r="EE143" s="278"/>
      <c r="EF143" s="278"/>
    </row>
    <row r="144" spans="1:136" s="62" customFormat="1" ht="10.5" customHeight="1">
      <c r="A144" s="234"/>
      <c r="B144" s="87"/>
      <c r="C144" s="87"/>
      <c r="D144" s="88"/>
      <c r="E144" s="88"/>
      <c r="F144" s="88"/>
      <c r="G144" s="88"/>
      <c r="H144" s="91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1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1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127"/>
      <c r="AR144" s="208"/>
      <c r="AS144" s="441"/>
      <c r="AT144" s="441"/>
      <c r="AU144" s="441"/>
      <c r="AV144" s="441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</row>
    <row r="145" spans="1:136" s="110" customFormat="1" ht="27" customHeight="1">
      <c r="A145" s="608" t="s">
        <v>135</v>
      </c>
      <c r="B145" s="609"/>
      <c r="C145" s="609"/>
      <c r="D145" s="610" t="s">
        <v>136</v>
      </c>
      <c r="E145" s="610"/>
      <c r="F145" s="610"/>
      <c r="G145" s="611"/>
      <c r="H145" s="97">
        <f>SUM(I145:S145)</f>
        <v>4480300</v>
      </c>
      <c r="I145" s="98">
        <f t="shared" ref="I145:S145" si="536">I146+I166+I176</f>
        <v>0</v>
      </c>
      <c r="J145" s="286">
        <f t="shared" si="536"/>
        <v>390000</v>
      </c>
      <c r="K145" s="124">
        <f t="shared" si="536"/>
        <v>0</v>
      </c>
      <c r="L145" s="302">
        <f t="shared" si="536"/>
        <v>3905000</v>
      </c>
      <c r="M145" s="121">
        <f t="shared" si="536"/>
        <v>12800</v>
      </c>
      <c r="N145" s="99">
        <f t="shared" si="536"/>
        <v>156500</v>
      </c>
      <c r="O145" s="99">
        <f t="shared" si="536"/>
        <v>0</v>
      </c>
      <c r="P145" s="99">
        <f t="shared" si="536"/>
        <v>10000</v>
      </c>
      <c r="Q145" s="99">
        <f t="shared" si="536"/>
        <v>6000</v>
      </c>
      <c r="R145" s="99">
        <f t="shared" si="536"/>
        <v>0</v>
      </c>
      <c r="S145" s="124">
        <f t="shared" si="536"/>
        <v>0</v>
      </c>
      <c r="T145" s="248">
        <f>SUM(U145:AE145)</f>
        <v>76259</v>
      </c>
      <c r="U145" s="98">
        <f t="shared" ref="U145:AE145" si="537">U146+U166+U176</f>
        <v>0</v>
      </c>
      <c r="V145" s="286">
        <f t="shared" si="537"/>
        <v>12600</v>
      </c>
      <c r="W145" s="124">
        <f t="shared" si="537"/>
        <v>0</v>
      </c>
      <c r="X145" s="302">
        <f t="shared" si="537"/>
        <v>0</v>
      </c>
      <c r="Y145" s="121">
        <f t="shared" si="537"/>
        <v>14129</v>
      </c>
      <c r="Z145" s="99">
        <f t="shared" si="537"/>
        <v>36864</v>
      </c>
      <c r="AA145" s="99">
        <f t="shared" si="537"/>
        <v>0</v>
      </c>
      <c r="AB145" s="99">
        <f t="shared" si="537"/>
        <v>1431</v>
      </c>
      <c r="AC145" s="99">
        <f t="shared" si="537"/>
        <v>11235</v>
      </c>
      <c r="AD145" s="99">
        <f t="shared" si="537"/>
        <v>0</v>
      </c>
      <c r="AE145" s="124">
        <f t="shared" si="537"/>
        <v>0</v>
      </c>
      <c r="AF145" s="262">
        <f t="shared" ref="AF145:AF160" si="538">SUM(AG145:AQ145)</f>
        <v>4556559</v>
      </c>
      <c r="AG145" s="465">
        <f t="shared" ref="AG145:AQ145" si="539">AG146+AG166+AG176</f>
        <v>0</v>
      </c>
      <c r="AH145" s="466">
        <f t="shared" si="539"/>
        <v>402600</v>
      </c>
      <c r="AI145" s="467">
        <f t="shared" si="539"/>
        <v>0</v>
      </c>
      <c r="AJ145" s="468">
        <f t="shared" si="539"/>
        <v>3905000</v>
      </c>
      <c r="AK145" s="469">
        <f t="shared" si="539"/>
        <v>26929</v>
      </c>
      <c r="AL145" s="470">
        <f t="shared" si="539"/>
        <v>193364</v>
      </c>
      <c r="AM145" s="470">
        <f t="shared" si="539"/>
        <v>0</v>
      </c>
      <c r="AN145" s="470">
        <f t="shared" si="539"/>
        <v>11431</v>
      </c>
      <c r="AO145" s="470">
        <f t="shared" si="539"/>
        <v>17235</v>
      </c>
      <c r="AP145" s="470">
        <f t="shared" si="539"/>
        <v>0</v>
      </c>
      <c r="AQ145" s="467">
        <f t="shared" si="539"/>
        <v>0</v>
      </c>
      <c r="AR145" s="208"/>
      <c r="AS145" s="441"/>
      <c r="AT145" s="441"/>
      <c r="AU145" s="441"/>
      <c r="AV145" s="441"/>
      <c r="AW145" s="441"/>
      <c r="AX145" s="441"/>
      <c r="AY145" s="441"/>
      <c r="AZ145" s="441"/>
      <c r="BA145" s="441"/>
      <c r="BB145" s="441"/>
      <c r="BC145" s="441"/>
      <c r="BD145" s="441"/>
      <c r="BE145" s="441"/>
      <c r="BF145" s="441"/>
      <c r="BG145" s="441"/>
      <c r="BH145" s="441"/>
      <c r="BI145" s="197"/>
      <c r="BJ145" s="197"/>
      <c r="BK145" s="197"/>
      <c r="BL145" s="197"/>
      <c r="BM145" s="197"/>
      <c r="BN145" s="197"/>
      <c r="BO145" s="197"/>
      <c r="BP145" s="193"/>
      <c r="BQ145" s="193"/>
      <c r="BR145" s="193"/>
      <c r="BS145" s="193"/>
      <c r="BT145" s="193"/>
      <c r="BU145" s="193"/>
      <c r="BV145" s="193"/>
      <c r="BW145" s="193"/>
      <c r="BX145" s="193"/>
      <c r="BY145" s="193"/>
      <c r="BZ145" s="193"/>
      <c r="CA145" s="193"/>
      <c r="CB145" s="193"/>
      <c r="CC145" s="193"/>
      <c r="CD145" s="193"/>
      <c r="CE145" s="193"/>
      <c r="CF145" s="193"/>
      <c r="CG145" s="193"/>
      <c r="CH145" s="193"/>
      <c r="CI145" s="193"/>
      <c r="CJ145" s="193"/>
      <c r="CK145" s="193"/>
      <c r="CL145" s="193"/>
      <c r="CM145" s="193"/>
      <c r="CN145" s="193"/>
      <c r="CO145" s="193"/>
      <c r="CP145" s="193"/>
      <c r="CQ145" s="193"/>
      <c r="CR145" s="193"/>
      <c r="CS145" s="193"/>
      <c r="CT145" s="193"/>
      <c r="CU145" s="193"/>
      <c r="CV145" s="193"/>
      <c r="CW145" s="193"/>
      <c r="CX145" s="193"/>
      <c r="CY145" s="193"/>
      <c r="CZ145" s="193"/>
      <c r="DA145" s="193"/>
      <c r="DB145" s="193"/>
      <c r="DC145" s="193"/>
      <c r="DD145" s="193"/>
      <c r="DE145" s="193"/>
      <c r="DF145" s="193"/>
      <c r="DG145" s="193"/>
      <c r="DH145" s="193"/>
      <c r="DI145" s="193"/>
      <c r="DJ145" s="193"/>
      <c r="DK145" s="193"/>
      <c r="DL145" s="193"/>
      <c r="DM145" s="193"/>
      <c r="DN145" s="193"/>
      <c r="DO145" s="193"/>
      <c r="DP145" s="193"/>
      <c r="DQ145" s="193"/>
      <c r="DR145" s="193"/>
      <c r="DS145" s="193"/>
      <c r="DT145" s="193"/>
      <c r="DU145" s="193"/>
      <c r="DV145" s="193"/>
      <c r="DW145" s="193"/>
      <c r="DX145" s="193"/>
      <c r="DY145" s="193"/>
      <c r="DZ145" s="193"/>
      <c r="EA145" s="193"/>
      <c r="EB145" s="193"/>
      <c r="EC145" s="193"/>
      <c r="ED145" s="193"/>
      <c r="EE145" s="193"/>
      <c r="EF145" s="193"/>
    </row>
    <row r="146" spans="1:136" s="74" customFormat="1" ht="25.5" customHeight="1">
      <c r="A146" s="591" t="s">
        <v>137</v>
      </c>
      <c r="B146" s="592"/>
      <c r="C146" s="592"/>
      <c r="D146" s="576" t="s">
        <v>140</v>
      </c>
      <c r="E146" s="576"/>
      <c r="F146" s="576"/>
      <c r="G146" s="577"/>
      <c r="H146" s="83">
        <f>SUM(I146:S146)</f>
        <v>4459500</v>
      </c>
      <c r="I146" s="84">
        <f>I147+I161</f>
        <v>0</v>
      </c>
      <c r="J146" s="287">
        <f t="shared" ref="J146:R146" si="540">J147+J161</f>
        <v>390000</v>
      </c>
      <c r="K146" s="86">
        <f t="shared" si="540"/>
        <v>0</v>
      </c>
      <c r="L146" s="303">
        <f t="shared" si="540"/>
        <v>3905000</v>
      </c>
      <c r="M146" s="122">
        <f t="shared" si="540"/>
        <v>0</v>
      </c>
      <c r="N146" s="85">
        <f t="shared" si="540"/>
        <v>151500</v>
      </c>
      <c r="O146" s="85">
        <f>O147+O161</f>
        <v>0</v>
      </c>
      <c r="P146" s="85">
        <f t="shared" si="540"/>
        <v>10000</v>
      </c>
      <c r="Q146" s="85">
        <f t="shared" si="540"/>
        <v>3000</v>
      </c>
      <c r="R146" s="85">
        <f t="shared" si="540"/>
        <v>0</v>
      </c>
      <c r="S146" s="86">
        <f>S147+S161</f>
        <v>0</v>
      </c>
      <c r="T146" s="247">
        <f>SUM(U146:AE146)</f>
        <v>56695</v>
      </c>
      <c r="U146" s="84">
        <f>U147+U161</f>
        <v>0</v>
      </c>
      <c r="V146" s="287">
        <f t="shared" ref="V146" si="541">V147+V161</f>
        <v>12600</v>
      </c>
      <c r="W146" s="86">
        <f t="shared" ref="W146" si="542">W147+W161</f>
        <v>0</v>
      </c>
      <c r="X146" s="303">
        <f t="shared" ref="X146" si="543">X147+X161</f>
        <v>0</v>
      </c>
      <c r="Y146" s="122">
        <f t="shared" ref="Y146" si="544">Y147+Y161</f>
        <v>4200</v>
      </c>
      <c r="Z146" s="85">
        <f t="shared" ref="Z146" si="545">Z147+Z161</f>
        <v>31864</v>
      </c>
      <c r="AA146" s="85">
        <f>AA147+AA161</f>
        <v>0</v>
      </c>
      <c r="AB146" s="85">
        <f t="shared" ref="AB146" si="546">AB147+AB161</f>
        <v>1431</v>
      </c>
      <c r="AC146" s="85">
        <f t="shared" ref="AC146" si="547">AC147+AC161</f>
        <v>6600</v>
      </c>
      <c r="AD146" s="85">
        <f t="shared" ref="AD146" si="548">AD147+AD161</f>
        <v>0</v>
      </c>
      <c r="AE146" s="86">
        <f>AE147+AE161</f>
        <v>0</v>
      </c>
      <c r="AF146" s="263">
        <f>SUM(AG146:AQ146)</f>
        <v>4516195</v>
      </c>
      <c r="AG146" s="471">
        <f>AG147+AG161</f>
        <v>0</v>
      </c>
      <c r="AH146" s="472">
        <f t="shared" ref="AH146" si="549">AH147+AH161</f>
        <v>402600</v>
      </c>
      <c r="AI146" s="473">
        <f t="shared" ref="AI146" si="550">AI147+AI161</f>
        <v>0</v>
      </c>
      <c r="AJ146" s="474">
        <f t="shared" ref="AJ146" si="551">AJ147+AJ161</f>
        <v>3905000</v>
      </c>
      <c r="AK146" s="475">
        <f t="shared" ref="AK146" si="552">AK147+AK161</f>
        <v>4200</v>
      </c>
      <c r="AL146" s="476">
        <f t="shared" ref="AL146" si="553">AL147+AL161</f>
        <v>183364</v>
      </c>
      <c r="AM146" s="476">
        <f>AM147+AM161</f>
        <v>0</v>
      </c>
      <c r="AN146" s="476">
        <f t="shared" ref="AN146" si="554">AN147+AN161</f>
        <v>11431</v>
      </c>
      <c r="AO146" s="476">
        <f t="shared" ref="AO146" si="555">AO147+AO161</f>
        <v>9600</v>
      </c>
      <c r="AP146" s="476">
        <f t="shared" ref="AP146" si="556">AP147+AP161</f>
        <v>0</v>
      </c>
      <c r="AQ146" s="473">
        <f>AQ147+AQ161</f>
        <v>0</v>
      </c>
      <c r="AR146" s="194"/>
      <c r="AS146" s="441"/>
      <c r="AT146" s="441"/>
      <c r="AU146" s="441"/>
      <c r="AV146" s="441"/>
      <c r="AW146" s="194"/>
      <c r="AX146" s="194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4"/>
      <c r="BQ146" s="194"/>
      <c r="BR146" s="194"/>
      <c r="BS146" s="194"/>
      <c r="BT146" s="194"/>
      <c r="BU146" s="194"/>
      <c r="BV146" s="194"/>
      <c r="BW146" s="194"/>
      <c r="BX146" s="194"/>
      <c r="BY146" s="194"/>
      <c r="BZ146" s="194"/>
      <c r="CA146" s="194"/>
      <c r="CB146" s="194"/>
      <c r="CC146" s="194"/>
      <c r="CD146" s="194"/>
      <c r="CE146" s="194"/>
      <c r="CF146" s="194"/>
      <c r="CG146" s="194"/>
      <c r="CH146" s="194"/>
      <c r="CI146" s="194"/>
      <c r="CJ146" s="194"/>
      <c r="CK146" s="194"/>
      <c r="CL146" s="194"/>
      <c r="CM146" s="194"/>
      <c r="CN146" s="194"/>
      <c r="CO146" s="194"/>
      <c r="CP146" s="194"/>
      <c r="CQ146" s="194"/>
      <c r="CR146" s="194"/>
      <c r="CS146" s="194"/>
      <c r="CT146" s="194"/>
      <c r="CU146" s="194"/>
      <c r="CV146" s="194"/>
      <c r="CW146" s="194"/>
      <c r="CX146" s="194"/>
      <c r="CY146" s="194"/>
      <c r="CZ146" s="194"/>
      <c r="DA146" s="194"/>
      <c r="DB146" s="194"/>
      <c r="DC146" s="194"/>
      <c r="DD146" s="194"/>
      <c r="DE146" s="194"/>
      <c r="DF146" s="194"/>
      <c r="DG146" s="194"/>
      <c r="DH146" s="194"/>
      <c r="DI146" s="194"/>
      <c r="DJ146" s="194"/>
      <c r="DK146" s="194"/>
      <c r="DL146" s="194"/>
      <c r="DM146" s="194"/>
      <c r="DN146" s="194"/>
      <c r="DO146" s="194"/>
      <c r="DP146" s="194"/>
      <c r="DQ146" s="194"/>
      <c r="DR146" s="194"/>
      <c r="DS146" s="194"/>
      <c r="DT146" s="194"/>
      <c r="DU146" s="194"/>
      <c r="DV146" s="194"/>
      <c r="DW146" s="194"/>
      <c r="DX146" s="194"/>
      <c r="DY146" s="194"/>
      <c r="DZ146" s="194"/>
      <c r="EA146" s="194"/>
      <c r="EB146" s="194"/>
      <c r="EC146" s="194"/>
      <c r="ED146" s="194"/>
      <c r="EE146" s="194"/>
      <c r="EF146" s="194"/>
    </row>
    <row r="147" spans="1:136" s="74" customFormat="1" ht="15.75" customHeight="1">
      <c r="A147" s="439">
        <v>3</v>
      </c>
      <c r="B147" s="68"/>
      <c r="C147" s="90"/>
      <c r="D147" s="570" t="s">
        <v>16</v>
      </c>
      <c r="E147" s="570"/>
      <c r="F147" s="570"/>
      <c r="G147" s="571"/>
      <c r="H147" s="75">
        <f t="shared" ref="H147:H160" si="557">SUM(I147:S147)</f>
        <v>4459500</v>
      </c>
      <c r="I147" s="77">
        <f t="shared" ref="I147:S147" si="558">I148+I152+I158</f>
        <v>0</v>
      </c>
      <c r="J147" s="61">
        <f t="shared" si="558"/>
        <v>390000</v>
      </c>
      <c r="K147" s="79">
        <f t="shared" si="558"/>
        <v>0</v>
      </c>
      <c r="L147" s="304">
        <f t="shared" si="558"/>
        <v>3905000</v>
      </c>
      <c r="M147" s="95">
        <f t="shared" si="558"/>
        <v>0</v>
      </c>
      <c r="N147" s="78">
        <f t="shared" si="558"/>
        <v>151500</v>
      </c>
      <c r="O147" s="78">
        <f t="shared" si="558"/>
        <v>0</v>
      </c>
      <c r="P147" s="78">
        <f t="shared" si="558"/>
        <v>10000</v>
      </c>
      <c r="Q147" s="78">
        <f t="shared" si="558"/>
        <v>3000</v>
      </c>
      <c r="R147" s="78">
        <f t="shared" si="558"/>
        <v>0</v>
      </c>
      <c r="S147" s="79">
        <f t="shared" si="558"/>
        <v>0</v>
      </c>
      <c r="T147" s="239">
        <f t="shared" ref="T147:T160" si="559">SUM(U147:AE147)</f>
        <v>56695</v>
      </c>
      <c r="U147" s="77">
        <f t="shared" ref="U147:AE147" si="560">U148+U152+U158</f>
        <v>0</v>
      </c>
      <c r="V147" s="61">
        <f t="shared" si="560"/>
        <v>12600</v>
      </c>
      <c r="W147" s="79">
        <f t="shared" si="560"/>
        <v>0</v>
      </c>
      <c r="X147" s="304">
        <f t="shared" si="560"/>
        <v>0</v>
      </c>
      <c r="Y147" s="95">
        <f t="shared" si="560"/>
        <v>4200</v>
      </c>
      <c r="Z147" s="78">
        <f t="shared" si="560"/>
        <v>31864</v>
      </c>
      <c r="AA147" s="78">
        <f t="shared" si="560"/>
        <v>0</v>
      </c>
      <c r="AB147" s="78">
        <f t="shared" si="560"/>
        <v>1431</v>
      </c>
      <c r="AC147" s="78">
        <f t="shared" si="560"/>
        <v>6600</v>
      </c>
      <c r="AD147" s="78">
        <f t="shared" si="560"/>
        <v>0</v>
      </c>
      <c r="AE147" s="79">
        <f t="shared" si="560"/>
        <v>0</v>
      </c>
      <c r="AF147" s="264">
        <f t="shared" si="538"/>
        <v>4516195</v>
      </c>
      <c r="AG147" s="318">
        <f t="shared" ref="AG147:AQ147" si="561">AG148+AG152+AG158</f>
        <v>0</v>
      </c>
      <c r="AH147" s="265">
        <f t="shared" si="561"/>
        <v>402600</v>
      </c>
      <c r="AI147" s="241">
        <f t="shared" si="561"/>
        <v>0</v>
      </c>
      <c r="AJ147" s="306">
        <f t="shared" si="561"/>
        <v>3905000</v>
      </c>
      <c r="AK147" s="242">
        <f t="shared" si="561"/>
        <v>4200</v>
      </c>
      <c r="AL147" s="243">
        <f t="shared" si="561"/>
        <v>183364</v>
      </c>
      <c r="AM147" s="243">
        <f t="shared" si="561"/>
        <v>0</v>
      </c>
      <c r="AN147" s="243">
        <f t="shared" si="561"/>
        <v>11431</v>
      </c>
      <c r="AO147" s="243">
        <f t="shared" si="561"/>
        <v>9600</v>
      </c>
      <c r="AP147" s="243">
        <f t="shared" si="561"/>
        <v>0</v>
      </c>
      <c r="AQ147" s="241">
        <f t="shared" si="561"/>
        <v>0</v>
      </c>
      <c r="AR147" s="194"/>
      <c r="AS147" s="193"/>
      <c r="AT147" s="193"/>
      <c r="AU147" s="193"/>
      <c r="AV147" s="193"/>
      <c r="AW147" s="194"/>
      <c r="AX147" s="194"/>
      <c r="AY147" s="194"/>
      <c r="AZ147" s="194"/>
      <c r="BA147" s="194"/>
      <c r="BB147" s="194"/>
      <c r="BC147" s="194"/>
      <c r="BD147" s="194"/>
      <c r="BE147" s="194"/>
      <c r="BF147" s="194"/>
      <c r="BG147" s="194"/>
      <c r="BH147" s="194"/>
      <c r="BI147" s="194"/>
      <c r="BJ147" s="194"/>
      <c r="BK147" s="194"/>
      <c r="BL147" s="194"/>
      <c r="BM147" s="194"/>
      <c r="BN147" s="194"/>
      <c r="BO147" s="194"/>
      <c r="BP147" s="194"/>
      <c r="BQ147" s="194"/>
      <c r="BR147" s="194"/>
      <c r="BS147" s="194"/>
      <c r="BT147" s="194"/>
      <c r="BU147" s="194"/>
      <c r="BV147" s="194"/>
      <c r="BW147" s="194"/>
      <c r="BX147" s="194"/>
      <c r="BY147" s="194"/>
      <c r="BZ147" s="194"/>
      <c r="CA147" s="194"/>
      <c r="CB147" s="194"/>
      <c r="CC147" s="194"/>
      <c r="CD147" s="194"/>
      <c r="CE147" s="194"/>
      <c r="CF147" s="194"/>
      <c r="CG147" s="194"/>
      <c r="CH147" s="194"/>
      <c r="CI147" s="194"/>
      <c r="CJ147" s="194"/>
      <c r="CK147" s="194"/>
      <c r="CL147" s="194"/>
      <c r="CM147" s="194"/>
      <c r="CN147" s="194"/>
      <c r="CO147" s="194"/>
      <c r="CP147" s="194"/>
      <c r="CQ147" s="194"/>
      <c r="CR147" s="194"/>
      <c r="CS147" s="194"/>
      <c r="CT147" s="194"/>
      <c r="CU147" s="194"/>
      <c r="CV147" s="194"/>
      <c r="CW147" s="194"/>
      <c r="CX147" s="194"/>
      <c r="CY147" s="194"/>
      <c r="CZ147" s="194"/>
      <c r="DA147" s="194"/>
      <c r="DB147" s="194"/>
      <c r="DC147" s="194"/>
      <c r="DD147" s="194"/>
      <c r="DE147" s="194"/>
      <c r="DF147" s="194"/>
      <c r="DG147" s="194"/>
      <c r="DH147" s="194"/>
      <c r="DI147" s="194"/>
      <c r="DJ147" s="194"/>
      <c r="DK147" s="194"/>
      <c r="DL147" s="194"/>
      <c r="DM147" s="194"/>
      <c r="DN147" s="194"/>
      <c r="DO147" s="194"/>
      <c r="DP147" s="194"/>
      <c r="DQ147" s="194"/>
      <c r="DR147" s="194"/>
      <c r="DS147" s="194"/>
      <c r="DT147" s="194"/>
      <c r="DU147" s="194"/>
      <c r="DV147" s="194"/>
      <c r="DW147" s="194"/>
      <c r="DX147" s="194"/>
      <c r="DY147" s="194"/>
      <c r="DZ147" s="194"/>
      <c r="EA147" s="194"/>
      <c r="EB147" s="194"/>
      <c r="EC147" s="194"/>
      <c r="ED147" s="194"/>
      <c r="EE147" s="194"/>
      <c r="EF147" s="194"/>
    </row>
    <row r="148" spans="1:136" s="73" customFormat="1" ht="15.75" customHeight="1">
      <c r="A148" s="568">
        <v>31</v>
      </c>
      <c r="B148" s="569"/>
      <c r="C148" s="90"/>
      <c r="D148" s="570" t="s">
        <v>0</v>
      </c>
      <c r="E148" s="570"/>
      <c r="F148" s="570"/>
      <c r="G148" s="571"/>
      <c r="H148" s="75">
        <f t="shared" si="557"/>
        <v>3630000</v>
      </c>
      <c r="I148" s="96">
        <f>SUM(I149:I151)</f>
        <v>0</v>
      </c>
      <c r="J148" s="61">
        <f>SUM(J149:J151)</f>
        <v>0</v>
      </c>
      <c r="K148" s="79">
        <f t="shared" ref="K148:S148" si="562">SUM(K149:K151)</f>
        <v>0</v>
      </c>
      <c r="L148" s="304">
        <f t="shared" si="562"/>
        <v>3630000</v>
      </c>
      <c r="M148" s="95">
        <f t="shared" si="562"/>
        <v>0</v>
      </c>
      <c r="N148" s="78">
        <f t="shared" si="562"/>
        <v>0</v>
      </c>
      <c r="O148" s="78">
        <f t="shared" ref="O148" si="563">SUM(O149:O151)</f>
        <v>0</v>
      </c>
      <c r="P148" s="78">
        <f t="shared" si="562"/>
        <v>0</v>
      </c>
      <c r="Q148" s="78">
        <f t="shared" si="562"/>
        <v>0</v>
      </c>
      <c r="R148" s="78">
        <f t="shared" si="562"/>
        <v>0</v>
      </c>
      <c r="S148" s="231">
        <f t="shared" si="562"/>
        <v>0</v>
      </c>
      <c r="T148" s="250">
        <f t="shared" si="559"/>
        <v>0</v>
      </c>
      <c r="U148" s="96">
        <f>SUM(U149:U151)</f>
        <v>0</v>
      </c>
      <c r="V148" s="78">
        <f>SUM(V149:V151)</f>
        <v>0</v>
      </c>
      <c r="W148" s="79">
        <f t="shared" ref="W148:AE148" si="564">SUM(W149:W151)</f>
        <v>0</v>
      </c>
      <c r="X148" s="304">
        <f t="shared" si="564"/>
        <v>0</v>
      </c>
      <c r="Y148" s="95">
        <f t="shared" si="564"/>
        <v>0</v>
      </c>
      <c r="Z148" s="78">
        <f t="shared" si="564"/>
        <v>0</v>
      </c>
      <c r="AA148" s="78">
        <f t="shared" ref="AA148" si="565">SUM(AA149:AA151)</f>
        <v>0</v>
      </c>
      <c r="AB148" s="78">
        <f t="shared" si="564"/>
        <v>0</v>
      </c>
      <c r="AC148" s="78">
        <f t="shared" si="564"/>
        <v>0</v>
      </c>
      <c r="AD148" s="78">
        <f t="shared" si="564"/>
        <v>0</v>
      </c>
      <c r="AE148" s="231">
        <f t="shared" si="564"/>
        <v>0</v>
      </c>
      <c r="AF148" s="264">
        <f t="shared" si="538"/>
        <v>3630000</v>
      </c>
      <c r="AG148" s="240">
        <f>SUM(AG149:AG151)</f>
        <v>0</v>
      </c>
      <c r="AH148" s="243">
        <f>SUM(AH149:AH151)</f>
        <v>0</v>
      </c>
      <c r="AI148" s="241">
        <f t="shared" ref="AI148:AQ148" si="566">SUM(AI149:AI151)</f>
        <v>0</v>
      </c>
      <c r="AJ148" s="306">
        <f t="shared" si="566"/>
        <v>3630000</v>
      </c>
      <c r="AK148" s="242">
        <f t="shared" si="566"/>
        <v>0</v>
      </c>
      <c r="AL148" s="243">
        <f t="shared" si="566"/>
        <v>0</v>
      </c>
      <c r="AM148" s="243">
        <f t="shared" ref="AM148" si="567">SUM(AM149:AM151)</f>
        <v>0</v>
      </c>
      <c r="AN148" s="243">
        <f t="shared" si="566"/>
        <v>0</v>
      </c>
      <c r="AO148" s="243">
        <f t="shared" si="566"/>
        <v>0</v>
      </c>
      <c r="AP148" s="243">
        <f t="shared" si="566"/>
        <v>0</v>
      </c>
      <c r="AQ148" s="244">
        <f t="shared" si="566"/>
        <v>0</v>
      </c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2"/>
      <c r="BO148" s="192"/>
      <c r="BP148" s="192"/>
      <c r="BQ148" s="192"/>
      <c r="BR148" s="192"/>
      <c r="BS148" s="192"/>
      <c r="BT148" s="192"/>
      <c r="BU148" s="192"/>
      <c r="BV148" s="192"/>
      <c r="BW148" s="192"/>
      <c r="BX148" s="192"/>
      <c r="BY148" s="192"/>
      <c r="BZ148" s="192"/>
      <c r="CA148" s="192"/>
      <c r="CB148" s="192"/>
      <c r="CC148" s="192"/>
      <c r="CD148" s="192"/>
      <c r="CE148" s="192"/>
      <c r="CF148" s="192"/>
      <c r="CG148" s="192"/>
      <c r="CH148" s="192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92"/>
      <c r="CW148" s="192"/>
      <c r="CX148" s="192"/>
      <c r="CY148" s="192"/>
      <c r="CZ148" s="192"/>
      <c r="DA148" s="192"/>
      <c r="DB148" s="192"/>
      <c r="DC148" s="192"/>
      <c r="DD148" s="192"/>
      <c r="DE148" s="192"/>
      <c r="DF148" s="192"/>
      <c r="DG148" s="192"/>
      <c r="DH148" s="192"/>
      <c r="DI148" s="192"/>
      <c r="DJ148" s="192"/>
      <c r="DK148" s="192"/>
      <c r="DL148" s="192"/>
      <c r="DM148" s="192"/>
      <c r="DN148" s="192"/>
      <c r="DO148" s="192"/>
      <c r="DP148" s="192"/>
      <c r="DQ148" s="192"/>
      <c r="DR148" s="192"/>
      <c r="DS148" s="192"/>
      <c r="DT148" s="192"/>
      <c r="DU148" s="192"/>
      <c r="DV148" s="192"/>
      <c r="DW148" s="192"/>
      <c r="DX148" s="192"/>
      <c r="DY148" s="192"/>
      <c r="DZ148" s="192"/>
      <c r="EA148" s="192"/>
      <c r="EB148" s="192"/>
      <c r="EC148" s="192"/>
      <c r="ED148" s="192"/>
      <c r="EE148" s="192"/>
      <c r="EF148" s="192"/>
    </row>
    <row r="149" spans="1:136" s="72" customFormat="1" ht="15.75" customHeight="1">
      <c r="A149" s="232"/>
      <c r="B149" s="181"/>
      <c r="C149" s="181">
        <v>311</v>
      </c>
      <c r="D149" s="566" t="s">
        <v>1</v>
      </c>
      <c r="E149" s="566"/>
      <c r="F149" s="566"/>
      <c r="G149" s="566"/>
      <c r="H149" s="76">
        <f t="shared" si="557"/>
        <v>2970000</v>
      </c>
      <c r="I149" s="80"/>
      <c r="J149" s="94"/>
      <c r="K149" s="82"/>
      <c r="L149" s="305">
        <v>2970000</v>
      </c>
      <c r="M149" s="120"/>
      <c r="N149" s="81"/>
      <c r="O149" s="81"/>
      <c r="P149" s="81"/>
      <c r="Q149" s="81"/>
      <c r="R149" s="81"/>
      <c r="S149" s="82"/>
      <c r="T149" s="28">
        <f t="shared" si="559"/>
        <v>0</v>
      </c>
      <c r="U149" s="80"/>
      <c r="V149" s="94"/>
      <c r="W149" s="82"/>
      <c r="X149" s="305"/>
      <c r="Y149" s="120"/>
      <c r="Z149" s="81"/>
      <c r="AA149" s="81"/>
      <c r="AB149" s="81"/>
      <c r="AC149" s="81"/>
      <c r="AD149" s="81"/>
      <c r="AE149" s="82"/>
      <c r="AF149" s="109">
        <f t="shared" si="538"/>
        <v>2970000</v>
      </c>
      <c r="AG149" s="29">
        <f t="shared" ref="AG149:AG151" si="568">I149+U149</f>
        <v>0</v>
      </c>
      <c r="AH149" s="92">
        <f t="shared" ref="AH149:AH151" si="569">J149+V149</f>
        <v>0</v>
      </c>
      <c r="AI149" s="31">
        <f t="shared" ref="AI149:AI151" si="570">K149+W149</f>
        <v>0</v>
      </c>
      <c r="AJ149" s="329">
        <f t="shared" ref="AJ149:AJ151" si="571">L149+X149</f>
        <v>2970000</v>
      </c>
      <c r="AK149" s="292">
        <f t="shared" ref="AK149:AK151" si="572">M149+Y149</f>
        <v>0</v>
      </c>
      <c r="AL149" s="30">
        <f t="shared" ref="AL149:AL151" si="573">N149+Z149</f>
        <v>0</v>
      </c>
      <c r="AM149" s="30">
        <f t="shared" ref="AM149:AM151" si="574">O149+AA149</f>
        <v>0</v>
      </c>
      <c r="AN149" s="30">
        <f t="shared" ref="AN149:AN151" si="575">P149+AB149</f>
        <v>0</v>
      </c>
      <c r="AO149" s="30">
        <f t="shared" ref="AO149:AO151" si="576">Q149+AC149</f>
        <v>0</v>
      </c>
      <c r="AP149" s="30">
        <f t="shared" ref="AP149:AP151" si="577">R149+AD149</f>
        <v>0</v>
      </c>
      <c r="AQ149" s="31">
        <f t="shared" ref="AQ149:AQ151" si="578">S149+AE149</f>
        <v>0</v>
      </c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  <c r="CX149" s="89"/>
      <c r="CY149" s="89"/>
      <c r="CZ149" s="89"/>
      <c r="DA149" s="89"/>
      <c r="DB149" s="89"/>
      <c r="DC149" s="89"/>
      <c r="DD149" s="89"/>
      <c r="DE149" s="89"/>
      <c r="DF149" s="89"/>
      <c r="DG149" s="89"/>
      <c r="DH149" s="89"/>
      <c r="DI149" s="89"/>
      <c r="DJ149" s="89"/>
      <c r="DK149" s="89"/>
      <c r="DL149" s="89"/>
      <c r="DM149" s="89"/>
      <c r="DN149" s="89"/>
      <c r="DO149" s="89"/>
      <c r="DP149" s="89"/>
      <c r="DQ149" s="89"/>
      <c r="DR149" s="89"/>
      <c r="DS149" s="89"/>
      <c r="DT149" s="89"/>
      <c r="DU149" s="89"/>
      <c r="DV149" s="89"/>
      <c r="DW149" s="89"/>
      <c r="DX149" s="89"/>
      <c r="DY149" s="89"/>
      <c r="DZ149" s="89"/>
      <c r="EA149" s="89"/>
      <c r="EB149" s="89"/>
      <c r="EC149" s="89"/>
      <c r="ED149" s="89"/>
      <c r="EE149" s="89"/>
      <c r="EF149" s="89"/>
    </row>
    <row r="150" spans="1:136" s="72" customFormat="1" ht="15.75" customHeight="1">
      <c r="A150" s="232"/>
      <c r="B150" s="181"/>
      <c r="C150" s="181">
        <v>312</v>
      </c>
      <c r="D150" s="566" t="s">
        <v>2</v>
      </c>
      <c r="E150" s="566"/>
      <c r="F150" s="566"/>
      <c r="G150" s="567"/>
      <c r="H150" s="76">
        <f t="shared" si="557"/>
        <v>165000</v>
      </c>
      <c r="I150" s="80"/>
      <c r="J150" s="94"/>
      <c r="K150" s="82"/>
      <c r="L150" s="305">
        <v>165000</v>
      </c>
      <c r="M150" s="120"/>
      <c r="N150" s="81"/>
      <c r="O150" s="81"/>
      <c r="P150" s="81"/>
      <c r="Q150" s="81"/>
      <c r="R150" s="81"/>
      <c r="S150" s="82"/>
      <c r="T150" s="28">
        <f t="shared" si="559"/>
        <v>0</v>
      </c>
      <c r="U150" s="80"/>
      <c r="V150" s="94"/>
      <c r="W150" s="82"/>
      <c r="X150" s="305"/>
      <c r="Y150" s="120"/>
      <c r="Z150" s="81"/>
      <c r="AA150" s="81"/>
      <c r="AB150" s="81"/>
      <c r="AC150" s="81"/>
      <c r="AD150" s="81"/>
      <c r="AE150" s="82"/>
      <c r="AF150" s="109">
        <f t="shared" si="538"/>
        <v>165000</v>
      </c>
      <c r="AG150" s="29">
        <f t="shared" si="568"/>
        <v>0</v>
      </c>
      <c r="AH150" s="92">
        <f t="shared" si="569"/>
        <v>0</v>
      </c>
      <c r="AI150" s="31">
        <f t="shared" si="570"/>
        <v>0</v>
      </c>
      <c r="AJ150" s="329">
        <f t="shared" si="571"/>
        <v>165000</v>
      </c>
      <c r="AK150" s="292">
        <f t="shared" si="572"/>
        <v>0</v>
      </c>
      <c r="AL150" s="30">
        <f t="shared" si="573"/>
        <v>0</v>
      </c>
      <c r="AM150" s="30">
        <f t="shared" si="574"/>
        <v>0</v>
      </c>
      <c r="AN150" s="30">
        <f t="shared" si="575"/>
        <v>0</v>
      </c>
      <c r="AO150" s="30">
        <f t="shared" si="576"/>
        <v>0</v>
      </c>
      <c r="AP150" s="30">
        <f t="shared" si="577"/>
        <v>0</v>
      </c>
      <c r="AQ150" s="31">
        <f t="shared" si="578"/>
        <v>0</v>
      </c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customHeight="1">
      <c r="A151" s="232"/>
      <c r="B151" s="181"/>
      <c r="C151" s="181">
        <v>313</v>
      </c>
      <c r="D151" s="566" t="s">
        <v>3</v>
      </c>
      <c r="E151" s="566"/>
      <c r="F151" s="566"/>
      <c r="G151" s="566"/>
      <c r="H151" s="76">
        <f t="shared" si="557"/>
        <v>495000</v>
      </c>
      <c r="I151" s="80"/>
      <c r="J151" s="94"/>
      <c r="K151" s="82"/>
      <c r="L151" s="305">
        <v>495000</v>
      </c>
      <c r="M151" s="120"/>
      <c r="N151" s="81"/>
      <c r="O151" s="81"/>
      <c r="P151" s="81"/>
      <c r="Q151" s="81"/>
      <c r="R151" s="81"/>
      <c r="S151" s="82"/>
      <c r="T151" s="28">
        <f t="shared" si="559"/>
        <v>0</v>
      </c>
      <c r="U151" s="80"/>
      <c r="V151" s="94"/>
      <c r="W151" s="82"/>
      <c r="X151" s="305"/>
      <c r="Y151" s="120"/>
      <c r="Z151" s="81"/>
      <c r="AA151" s="81"/>
      <c r="AB151" s="81"/>
      <c r="AC151" s="81"/>
      <c r="AD151" s="81"/>
      <c r="AE151" s="82"/>
      <c r="AF151" s="109">
        <f t="shared" si="538"/>
        <v>495000</v>
      </c>
      <c r="AG151" s="29">
        <f t="shared" si="568"/>
        <v>0</v>
      </c>
      <c r="AH151" s="92">
        <f t="shared" si="569"/>
        <v>0</v>
      </c>
      <c r="AI151" s="31">
        <f t="shared" si="570"/>
        <v>0</v>
      </c>
      <c r="AJ151" s="329">
        <f t="shared" si="571"/>
        <v>495000</v>
      </c>
      <c r="AK151" s="292">
        <f t="shared" si="572"/>
        <v>0</v>
      </c>
      <c r="AL151" s="30">
        <f t="shared" si="573"/>
        <v>0</v>
      </c>
      <c r="AM151" s="30">
        <f t="shared" si="574"/>
        <v>0</v>
      </c>
      <c r="AN151" s="30">
        <f t="shared" si="575"/>
        <v>0</v>
      </c>
      <c r="AO151" s="30">
        <f t="shared" si="576"/>
        <v>0</v>
      </c>
      <c r="AP151" s="30">
        <f t="shared" si="577"/>
        <v>0</v>
      </c>
      <c r="AQ151" s="31">
        <f t="shared" si="578"/>
        <v>0</v>
      </c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3" customFormat="1" ht="15.75" customHeight="1">
      <c r="A152" s="568">
        <v>32</v>
      </c>
      <c r="B152" s="569"/>
      <c r="C152" s="90"/>
      <c r="D152" s="570" t="s">
        <v>4</v>
      </c>
      <c r="E152" s="570"/>
      <c r="F152" s="570"/>
      <c r="G152" s="571"/>
      <c r="H152" s="75">
        <f t="shared" si="557"/>
        <v>824500</v>
      </c>
      <c r="I152" s="77">
        <f>SUM(I153:I157)</f>
        <v>0</v>
      </c>
      <c r="J152" s="61">
        <f>SUM(J153:J157)</f>
        <v>385000</v>
      </c>
      <c r="K152" s="79">
        <f t="shared" ref="K152:S152" si="579">SUM(K153:K157)</f>
        <v>0</v>
      </c>
      <c r="L152" s="304">
        <f>SUM(L153:L157)</f>
        <v>275000</v>
      </c>
      <c r="M152" s="95">
        <f t="shared" si="579"/>
        <v>0</v>
      </c>
      <c r="N152" s="78">
        <f t="shared" si="579"/>
        <v>151500</v>
      </c>
      <c r="O152" s="78">
        <f t="shared" ref="O152" si="580">SUM(O153:O157)</f>
        <v>0</v>
      </c>
      <c r="P152" s="78">
        <f t="shared" si="579"/>
        <v>10000</v>
      </c>
      <c r="Q152" s="78">
        <f t="shared" si="579"/>
        <v>3000</v>
      </c>
      <c r="R152" s="78">
        <f t="shared" si="579"/>
        <v>0</v>
      </c>
      <c r="S152" s="79">
        <f t="shared" si="579"/>
        <v>0</v>
      </c>
      <c r="T152" s="239">
        <f t="shared" si="559"/>
        <v>56695</v>
      </c>
      <c r="U152" s="77">
        <f>SUM(U153:U157)</f>
        <v>0</v>
      </c>
      <c r="V152" s="61">
        <f>SUM(V153:V157)</f>
        <v>12600</v>
      </c>
      <c r="W152" s="79">
        <f t="shared" ref="W152" si="581">SUM(W153:W157)</f>
        <v>0</v>
      </c>
      <c r="X152" s="304">
        <f>SUM(X153:X157)</f>
        <v>0</v>
      </c>
      <c r="Y152" s="95">
        <f t="shared" ref="Y152:AE152" si="582">SUM(Y153:Y157)</f>
        <v>4200</v>
      </c>
      <c r="Z152" s="78">
        <f t="shared" si="582"/>
        <v>31864</v>
      </c>
      <c r="AA152" s="78">
        <f t="shared" ref="AA152" si="583">SUM(AA153:AA157)</f>
        <v>0</v>
      </c>
      <c r="AB152" s="78">
        <f t="shared" si="582"/>
        <v>1431</v>
      </c>
      <c r="AC152" s="78">
        <f t="shared" si="582"/>
        <v>6600</v>
      </c>
      <c r="AD152" s="78">
        <f t="shared" si="582"/>
        <v>0</v>
      </c>
      <c r="AE152" s="79">
        <f t="shared" si="582"/>
        <v>0</v>
      </c>
      <c r="AF152" s="264">
        <f t="shared" si="538"/>
        <v>881195</v>
      </c>
      <c r="AG152" s="318">
        <f>SUM(AG153:AG157)</f>
        <v>0</v>
      </c>
      <c r="AH152" s="265">
        <f>SUM(AH153:AH157)</f>
        <v>397600</v>
      </c>
      <c r="AI152" s="241">
        <f t="shared" ref="AI152" si="584">SUM(AI153:AI157)</f>
        <v>0</v>
      </c>
      <c r="AJ152" s="306">
        <f>SUM(AJ153:AJ157)</f>
        <v>275000</v>
      </c>
      <c r="AK152" s="242">
        <f t="shared" ref="AK152:AQ152" si="585">SUM(AK153:AK157)</f>
        <v>4200</v>
      </c>
      <c r="AL152" s="243">
        <f t="shared" si="585"/>
        <v>183364</v>
      </c>
      <c r="AM152" s="243">
        <f t="shared" ref="AM152" si="586">SUM(AM153:AM157)</f>
        <v>0</v>
      </c>
      <c r="AN152" s="243">
        <f t="shared" si="585"/>
        <v>11431</v>
      </c>
      <c r="AO152" s="243">
        <f t="shared" si="585"/>
        <v>9600</v>
      </c>
      <c r="AP152" s="243">
        <f t="shared" si="585"/>
        <v>0</v>
      </c>
      <c r="AQ152" s="241">
        <f t="shared" si="585"/>
        <v>0</v>
      </c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2" customFormat="1" ht="15.75" customHeight="1">
      <c r="A153" s="232"/>
      <c r="B153" s="181"/>
      <c r="C153" s="181">
        <v>321</v>
      </c>
      <c r="D153" s="566" t="s">
        <v>5</v>
      </c>
      <c r="E153" s="566"/>
      <c r="F153" s="566"/>
      <c r="G153" s="566"/>
      <c r="H153" s="76">
        <f t="shared" si="557"/>
        <v>318500</v>
      </c>
      <c r="I153" s="80"/>
      <c r="J153" s="94">
        <v>42000</v>
      </c>
      <c r="K153" s="82"/>
      <c r="L153" s="305">
        <v>275000</v>
      </c>
      <c r="M153" s="120"/>
      <c r="N153" s="81"/>
      <c r="O153" s="81"/>
      <c r="P153" s="81">
        <v>1500</v>
      </c>
      <c r="Q153" s="81"/>
      <c r="R153" s="81"/>
      <c r="S153" s="82"/>
      <c r="T153" s="28">
        <f t="shared" si="559"/>
        <v>2800</v>
      </c>
      <c r="U153" s="80"/>
      <c r="V153" s="94"/>
      <c r="W153" s="82"/>
      <c r="X153" s="305"/>
      <c r="Y153" s="120">
        <v>1200</v>
      </c>
      <c r="Z153" s="81"/>
      <c r="AA153" s="81"/>
      <c r="AB153" s="81"/>
      <c r="AC153" s="81">
        <v>1600</v>
      </c>
      <c r="AD153" s="81"/>
      <c r="AE153" s="82"/>
      <c r="AF153" s="109">
        <f t="shared" si="538"/>
        <v>321300</v>
      </c>
      <c r="AG153" s="29">
        <f t="shared" ref="AG153:AG157" si="587">I153+U153</f>
        <v>0</v>
      </c>
      <c r="AH153" s="92">
        <f t="shared" ref="AH153:AH157" si="588">J153+V153</f>
        <v>42000</v>
      </c>
      <c r="AI153" s="31">
        <f t="shared" ref="AI153:AI157" si="589">K153+W153</f>
        <v>0</v>
      </c>
      <c r="AJ153" s="329">
        <f t="shared" ref="AJ153:AJ157" si="590">L153+X153</f>
        <v>275000</v>
      </c>
      <c r="AK153" s="292">
        <f t="shared" ref="AK153:AK157" si="591">M153+Y153</f>
        <v>1200</v>
      </c>
      <c r="AL153" s="30">
        <f t="shared" ref="AL153:AL157" si="592">N153+Z153</f>
        <v>0</v>
      </c>
      <c r="AM153" s="30">
        <f t="shared" ref="AM153:AM157" si="593">O153+AA153</f>
        <v>0</v>
      </c>
      <c r="AN153" s="30">
        <f t="shared" ref="AN153:AN157" si="594">P153+AB153</f>
        <v>1500</v>
      </c>
      <c r="AO153" s="30">
        <f t="shared" ref="AO153:AO157" si="595">Q153+AC153</f>
        <v>1600</v>
      </c>
      <c r="AP153" s="30">
        <f t="shared" ref="AP153:AP157" si="596">R153+AD153</f>
        <v>0</v>
      </c>
      <c r="AQ153" s="31">
        <f t="shared" ref="AQ153:AQ157" si="597">S153+AE153</f>
        <v>0</v>
      </c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72" customFormat="1" ht="15.75" customHeight="1">
      <c r="A154" s="232"/>
      <c r="B154" s="181"/>
      <c r="C154" s="181">
        <v>322</v>
      </c>
      <c r="D154" s="566" t="s">
        <v>6</v>
      </c>
      <c r="E154" s="566"/>
      <c r="F154" s="566"/>
      <c r="G154" s="566"/>
      <c r="H154" s="76">
        <f t="shared" si="557"/>
        <v>356000</v>
      </c>
      <c r="I154" s="80"/>
      <c r="J154" s="94">
        <v>213000</v>
      </c>
      <c r="K154" s="82"/>
      <c r="L154" s="305"/>
      <c r="M154" s="120"/>
      <c r="N154" s="81">
        <v>140000</v>
      </c>
      <c r="O154" s="81"/>
      <c r="P154" s="81">
        <v>3000</v>
      </c>
      <c r="Q154" s="81"/>
      <c r="R154" s="81"/>
      <c r="S154" s="82"/>
      <c r="T154" s="28">
        <f t="shared" si="559"/>
        <v>11795</v>
      </c>
      <c r="U154" s="80"/>
      <c r="V154" s="94">
        <v>-21000</v>
      </c>
      <c r="W154" s="82"/>
      <c r="X154" s="305"/>
      <c r="Y154" s="120"/>
      <c r="Z154" s="81">
        <v>31864</v>
      </c>
      <c r="AA154" s="81"/>
      <c r="AB154" s="81">
        <v>931</v>
      </c>
      <c r="AC154" s="81"/>
      <c r="AD154" s="81"/>
      <c r="AE154" s="82"/>
      <c r="AF154" s="109">
        <f t="shared" si="538"/>
        <v>367795</v>
      </c>
      <c r="AG154" s="29">
        <f t="shared" si="587"/>
        <v>0</v>
      </c>
      <c r="AH154" s="92">
        <f t="shared" si="588"/>
        <v>192000</v>
      </c>
      <c r="AI154" s="31">
        <f t="shared" si="589"/>
        <v>0</v>
      </c>
      <c r="AJ154" s="329">
        <f t="shared" si="590"/>
        <v>0</v>
      </c>
      <c r="AK154" s="292">
        <f t="shared" si="591"/>
        <v>0</v>
      </c>
      <c r="AL154" s="30">
        <f t="shared" si="592"/>
        <v>171864</v>
      </c>
      <c r="AM154" s="30">
        <f t="shared" si="593"/>
        <v>0</v>
      </c>
      <c r="AN154" s="30">
        <f t="shared" si="594"/>
        <v>3931</v>
      </c>
      <c r="AO154" s="30">
        <f t="shared" si="595"/>
        <v>0</v>
      </c>
      <c r="AP154" s="30">
        <f t="shared" si="596"/>
        <v>0</v>
      </c>
      <c r="AQ154" s="31">
        <f t="shared" si="597"/>
        <v>0</v>
      </c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>
      <c r="A155" s="232"/>
      <c r="B155" s="181"/>
      <c r="C155" s="181">
        <v>323</v>
      </c>
      <c r="D155" s="566" t="s">
        <v>7</v>
      </c>
      <c r="E155" s="566"/>
      <c r="F155" s="566"/>
      <c r="G155" s="566"/>
      <c r="H155" s="76">
        <f>SUM(I155:S155)</f>
        <v>117500</v>
      </c>
      <c r="I155" s="80"/>
      <c r="J155" s="94">
        <v>115500</v>
      </c>
      <c r="K155" s="82"/>
      <c r="L155" s="305"/>
      <c r="M155" s="120"/>
      <c r="N155" s="81"/>
      <c r="O155" s="81"/>
      <c r="P155" s="81">
        <v>2000</v>
      </c>
      <c r="Q155" s="81"/>
      <c r="R155" s="81"/>
      <c r="S155" s="82"/>
      <c r="T155" s="28">
        <f>SUM(U155:AE155)</f>
        <v>34100</v>
      </c>
      <c r="U155" s="80"/>
      <c r="V155" s="94">
        <v>33600</v>
      </c>
      <c r="W155" s="82"/>
      <c r="X155" s="305"/>
      <c r="Y155" s="120"/>
      <c r="Z155" s="81"/>
      <c r="AA155" s="81"/>
      <c r="AB155" s="81">
        <v>500</v>
      </c>
      <c r="AC155" s="81"/>
      <c r="AD155" s="81"/>
      <c r="AE155" s="82"/>
      <c r="AF155" s="109">
        <f t="shared" si="538"/>
        <v>151600</v>
      </c>
      <c r="AG155" s="29">
        <f t="shared" si="587"/>
        <v>0</v>
      </c>
      <c r="AH155" s="92">
        <f t="shared" si="588"/>
        <v>149100</v>
      </c>
      <c r="AI155" s="31">
        <f t="shared" si="589"/>
        <v>0</v>
      </c>
      <c r="AJ155" s="329">
        <f t="shared" si="590"/>
        <v>0</v>
      </c>
      <c r="AK155" s="292">
        <f t="shared" si="591"/>
        <v>0</v>
      </c>
      <c r="AL155" s="30">
        <f t="shared" si="592"/>
        <v>0</v>
      </c>
      <c r="AM155" s="30">
        <f t="shared" si="593"/>
        <v>0</v>
      </c>
      <c r="AN155" s="30">
        <f t="shared" si="594"/>
        <v>2500</v>
      </c>
      <c r="AO155" s="30">
        <f t="shared" si="595"/>
        <v>0</v>
      </c>
      <c r="AP155" s="30">
        <f t="shared" si="596"/>
        <v>0</v>
      </c>
      <c r="AQ155" s="31">
        <f t="shared" si="597"/>
        <v>0</v>
      </c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23.25" customHeight="1">
      <c r="A156" s="232"/>
      <c r="B156" s="181"/>
      <c r="C156" s="181">
        <v>324</v>
      </c>
      <c r="D156" s="566" t="s">
        <v>90</v>
      </c>
      <c r="E156" s="566"/>
      <c r="F156" s="566"/>
      <c r="G156" s="566"/>
      <c r="H156" s="76">
        <f t="shared" si="557"/>
        <v>0</v>
      </c>
      <c r="I156" s="80"/>
      <c r="J156" s="94"/>
      <c r="K156" s="82"/>
      <c r="L156" s="305"/>
      <c r="M156" s="120"/>
      <c r="N156" s="81"/>
      <c r="O156" s="81"/>
      <c r="P156" s="81"/>
      <c r="Q156" s="81"/>
      <c r="R156" s="81"/>
      <c r="S156" s="82"/>
      <c r="T156" s="28">
        <f t="shared" si="559"/>
        <v>0</v>
      </c>
      <c r="U156" s="80"/>
      <c r="V156" s="94"/>
      <c r="W156" s="82"/>
      <c r="X156" s="305"/>
      <c r="Y156" s="120"/>
      <c r="Z156" s="81"/>
      <c r="AA156" s="81"/>
      <c r="AB156" s="81"/>
      <c r="AC156" s="81"/>
      <c r="AD156" s="81"/>
      <c r="AE156" s="82"/>
      <c r="AF156" s="109">
        <f t="shared" si="538"/>
        <v>0</v>
      </c>
      <c r="AG156" s="29">
        <f t="shared" si="587"/>
        <v>0</v>
      </c>
      <c r="AH156" s="92">
        <f t="shared" si="588"/>
        <v>0</v>
      </c>
      <c r="AI156" s="31">
        <f t="shared" si="589"/>
        <v>0</v>
      </c>
      <c r="AJ156" s="329">
        <f t="shared" si="590"/>
        <v>0</v>
      </c>
      <c r="AK156" s="292">
        <f t="shared" si="591"/>
        <v>0</v>
      </c>
      <c r="AL156" s="30">
        <f t="shared" si="592"/>
        <v>0</v>
      </c>
      <c r="AM156" s="30">
        <f t="shared" si="593"/>
        <v>0</v>
      </c>
      <c r="AN156" s="30">
        <f t="shared" si="594"/>
        <v>0</v>
      </c>
      <c r="AO156" s="30">
        <f t="shared" si="595"/>
        <v>0</v>
      </c>
      <c r="AP156" s="30">
        <f t="shared" si="596"/>
        <v>0</v>
      </c>
      <c r="AQ156" s="31">
        <f t="shared" si="597"/>
        <v>0</v>
      </c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2" customFormat="1" ht="15.75" customHeight="1">
      <c r="A157" s="232"/>
      <c r="B157" s="181"/>
      <c r="C157" s="181">
        <v>329</v>
      </c>
      <c r="D157" s="566" t="s">
        <v>8</v>
      </c>
      <c r="E157" s="566"/>
      <c r="F157" s="566"/>
      <c r="G157" s="567"/>
      <c r="H157" s="76">
        <f t="shared" si="557"/>
        <v>32500</v>
      </c>
      <c r="I157" s="80"/>
      <c r="J157" s="94">
        <v>14500</v>
      </c>
      <c r="K157" s="82"/>
      <c r="L157" s="305"/>
      <c r="M157" s="120"/>
      <c r="N157" s="81">
        <v>11500</v>
      </c>
      <c r="O157" s="81"/>
      <c r="P157" s="81">
        <v>3500</v>
      </c>
      <c r="Q157" s="81">
        <v>3000</v>
      </c>
      <c r="R157" s="81"/>
      <c r="S157" s="82"/>
      <c r="T157" s="28">
        <f t="shared" si="559"/>
        <v>8000</v>
      </c>
      <c r="U157" s="80"/>
      <c r="V157" s="94"/>
      <c r="W157" s="82"/>
      <c r="X157" s="305"/>
      <c r="Y157" s="120">
        <v>3000</v>
      </c>
      <c r="Z157" s="81"/>
      <c r="AA157" s="81"/>
      <c r="AB157" s="81"/>
      <c r="AC157" s="81">
        <v>5000</v>
      </c>
      <c r="AD157" s="81"/>
      <c r="AE157" s="82"/>
      <c r="AF157" s="109">
        <f t="shared" si="538"/>
        <v>40500</v>
      </c>
      <c r="AG157" s="29">
        <f t="shared" si="587"/>
        <v>0</v>
      </c>
      <c r="AH157" s="92">
        <f t="shared" si="588"/>
        <v>14500</v>
      </c>
      <c r="AI157" s="31">
        <f t="shared" si="589"/>
        <v>0</v>
      </c>
      <c r="AJ157" s="329">
        <f t="shared" si="590"/>
        <v>0</v>
      </c>
      <c r="AK157" s="292">
        <f t="shared" si="591"/>
        <v>3000</v>
      </c>
      <c r="AL157" s="30">
        <f t="shared" si="592"/>
        <v>11500</v>
      </c>
      <c r="AM157" s="30">
        <f t="shared" si="593"/>
        <v>0</v>
      </c>
      <c r="AN157" s="30">
        <f t="shared" si="594"/>
        <v>3500</v>
      </c>
      <c r="AO157" s="30">
        <f t="shared" si="595"/>
        <v>8000</v>
      </c>
      <c r="AP157" s="30">
        <f t="shared" si="596"/>
        <v>0</v>
      </c>
      <c r="AQ157" s="31">
        <f t="shared" si="597"/>
        <v>0</v>
      </c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  <c r="CR157" s="89"/>
      <c r="CS157" s="89"/>
      <c r="CT157" s="89"/>
      <c r="CU157" s="89"/>
      <c r="CV157" s="89"/>
      <c r="CW157" s="89"/>
      <c r="CX157" s="89"/>
      <c r="CY157" s="89"/>
      <c r="CZ157" s="89"/>
      <c r="DA157" s="89"/>
      <c r="DB157" s="89"/>
      <c r="DC157" s="89"/>
      <c r="DD157" s="89"/>
      <c r="DE157" s="89"/>
      <c r="DF157" s="89"/>
      <c r="DG157" s="89"/>
      <c r="DH157" s="89"/>
      <c r="DI157" s="89"/>
      <c r="DJ157" s="89"/>
      <c r="DK157" s="89"/>
      <c r="DL157" s="89"/>
      <c r="DM157" s="89"/>
      <c r="DN157" s="89"/>
      <c r="DO157" s="89"/>
      <c r="DP157" s="89"/>
      <c r="DQ157" s="89"/>
      <c r="DR157" s="89"/>
      <c r="DS157" s="89"/>
      <c r="DT157" s="89"/>
      <c r="DU157" s="89"/>
      <c r="DV157" s="89"/>
      <c r="DW157" s="89"/>
      <c r="DX157" s="89"/>
      <c r="DY157" s="89"/>
      <c r="DZ157" s="89"/>
      <c r="EA157" s="89"/>
      <c r="EB157" s="89"/>
      <c r="EC157" s="89"/>
      <c r="ED157" s="89"/>
      <c r="EE157" s="89"/>
      <c r="EF157" s="89"/>
    </row>
    <row r="158" spans="1:136" s="73" customFormat="1" ht="15.75" customHeight="1">
      <c r="A158" s="568">
        <v>34</v>
      </c>
      <c r="B158" s="569"/>
      <c r="C158" s="90"/>
      <c r="D158" s="570" t="s">
        <v>9</v>
      </c>
      <c r="E158" s="570"/>
      <c r="F158" s="570"/>
      <c r="G158" s="571"/>
      <c r="H158" s="75">
        <f t="shared" si="557"/>
        <v>5000</v>
      </c>
      <c r="I158" s="77">
        <f>I159+I160</f>
        <v>0</v>
      </c>
      <c r="J158" s="61">
        <f>J159+J160</f>
        <v>5000</v>
      </c>
      <c r="K158" s="79">
        <f t="shared" ref="K158:S158" si="598">K159+K160</f>
        <v>0</v>
      </c>
      <c r="L158" s="304">
        <f t="shared" si="598"/>
        <v>0</v>
      </c>
      <c r="M158" s="95">
        <f t="shared" si="598"/>
        <v>0</v>
      </c>
      <c r="N158" s="78">
        <f t="shared" si="598"/>
        <v>0</v>
      </c>
      <c r="O158" s="78">
        <f t="shared" ref="O158" si="599">O159+O160</f>
        <v>0</v>
      </c>
      <c r="P158" s="78">
        <f t="shared" si="598"/>
        <v>0</v>
      </c>
      <c r="Q158" s="78">
        <f t="shared" si="598"/>
        <v>0</v>
      </c>
      <c r="R158" s="78">
        <f t="shared" si="598"/>
        <v>0</v>
      </c>
      <c r="S158" s="79">
        <f t="shared" si="598"/>
        <v>0</v>
      </c>
      <c r="T158" s="239">
        <f t="shared" si="559"/>
        <v>0</v>
      </c>
      <c r="U158" s="77">
        <f>U159+U160</f>
        <v>0</v>
      </c>
      <c r="V158" s="61">
        <f>V159+V160</f>
        <v>0</v>
      </c>
      <c r="W158" s="79">
        <f t="shared" ref="W158:AE158" si="600">W159+W160</f>
        <v>0</v>
      </c>
      <c r="X158" s="304">
        <f t="shared" si="600"/>
        <v>0</v>
      </c>
      <c r="Y158" s="95">
        <f t="shared" si="600"/>
        <v>0</v>
      </c>
      <c r="Z158" s="78">
        <f t="shared" si="600"/>
        <v>0</v>
      </c>
      <c r="AA158" s="78">
        <f t="shared" ref="AA158" si="601">AA159+AA160</f>
        <v>0</v>
      </c>
      <c r="AB158" s="78">
        <f t="shared" si="600"/>
        <v>0</v>
      </c>
      <c r="AC158" s="78">
        <f t="shared" si="600"/>
        <v>0</v>
      </c>
      <c r="AD158" s="78">
        <f t="shared" si="600"/>
        <v>0</v>
      </c>
      <c r="AE158" s="79">
        <f t="shared" si="600"/>
        <v>0</v>
      </c>
      <c r="AF158" s="264">
        <f t="shared" si="538"/>
        <v>5000</v>
      </c>
      <c r="AG158" s="318">
        <f>AG159+AG160</f>
        <v>0</v>
      </c>
      <c r="AH158" s="265">
        <f>AH159+AH160</f>
        <v>5000</v>
      </c>
      <c r="AI158" s="241">
        <f t="shared" ref="AI158:AQ158" si="602">AI159+AI160</f>
        <v>0</v>
      </c>
      <c r="AJ158" s="306">
        <f t="shared" si="602"/>
        <v>0</v>
      </c>
      <c r="AK158" s="242">
        <f t="shared" si="602"/>
        <v>0</v>
      </c>
      <c r="AL158" s="243">
        <f t="shared" si="602"/>
        <v>0</v>
      </c>
      <c r="AM158" s="243">
        <f t="shared" ref="AM158" si="603">AM159+AM160</f>
        <v>0</v>
      </c>
      <c r="AN158" s="243">
        <f t="shared" si="602"/>
        <v>0</v>
      </c>
      <c r="AO158" s="243">
        <f t="shared" si="602"/>
        <v>0</v>
      </c>
      <c r="AP158" s="243">
        <f t="shared" si="602"/>
        <v>0</v>
      </c>
      <c r="AQ158" s="241">
        <f t="shared" si="602"/>
        <v>0</v>
      </c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92"/>
      <c r="BX158" s="192"/>
      <c r="BY158" s="192"/>
      <c r="BZ158" s="192"/>
      <c r="CA158" s="192"/>
      <c r="CB158" s="192"/>
      <c r="CC158" s="192"/>
      <c r="CD158" s="192"/>
      <c r="CE158" s="192"/>
      <c r="CF158" s="192"/>
      <c r="CG158" s="192"/>
      <c r="CH158" s="192"/>
      <c r="CI158" s="192"/>
      <c r="CJ158" s="192"/>
      <c r="CK158" s="192"/>
      <c r="CL158" s="192"/>
      <c r="CM158" s="192"/>
      <c r="CN158" s="192"/>
      <c r="CO158" s="192"/>
      <c r="CP158" s="192"/>
      <c r="CQ158" s="192"/>
      <c r="CR158" s="192"/>
      <c r="CS158" s="192"/>
      <c r="CT158" s="192"/>
      <c r="CU158" s="192"/>
      <c r="CV158" s="192"/>
      <c r="CW158" s="192"/>
      <c r="CX158" s="192"/>
      <c r="CY158" s="192"/>
      <c r="CZ158" s="192"/>
      <c r="DA158" s="192"/>
      <c r="DB158" s="192"/>
      <c r="DC158" s="192"/>
      <c r="DD158" s="192"/>
      <c r="DE158" s="192"/>
      <c r="DF158" s="192"/>
      <c r="DG158" s="192"/>
      <c r="DH158" s="192"/>
      <c r="DI158" s="192"/>
      <c r="DJ158" s="192"/>
      <c r="DK158" s="192"/>
      <c r="DL158" s="192"/>
      <c r="DM158" s="192"/>
      <c r="DN158" s="192"/>
      <c r="DO158" s="192"/>
      <c r="DP158" s="192"/>
      <c r="DQ158" s="192"/>
      <c r="DR158" s="192"/>
      <c r="DS158" s="192"/>
      <c r="DT158" s="192"/>
      <c r="DU158" s="192"/>
      <c r="DV158" s="192"/>
      <c r="DW158" s="192"/>
      <c r="DX158" s="192"/>
      <c r="DY158" s="192"/>
      <c r="DZ158" s="192"/>
      <c r="EA158" s="192"/>
      <c r="EB158" s="192"/>
      <c r="EC158" s="192"/>
      <c r="ED158" s="192"/>
      <c r="EE158" s="192"/>
      <c r="EF158" s="192"/>
    </row>
    <row r="159" spans="1:136" s="72" customFormat="1" ht="15.75" customHeight="1">
      <c r="A159" s="232"/>
      <c r="B159" s="181"/>
      <c r="C159" s="181">
        <v>342</v>
      </c>
      <c r="D159" s="566" t="s">
        <v>80</v>
      </c>
      <c r="E159" s="566"/>
      <c r="F159" s="566"/>
      <c r="G159" s="566"/>
      <c r="H159" s="76">
        <f t="shared" si="557"/>
        <v>0</v>
      </c>
      <c r="I159" s="80"/>
      <c r="J159" s="94"/>
      <c r="K159" s="82"/>
      <c r="L159" s="305"/>
      <c r="M159" s="120"/>
      <c r="N159" s="81"/>
      <c r="O159" s="81"/>
      <c r="P159" s="81"/>
      <c r="Q159" s="81"/>
      <c r="R159" s="81"/>
      <c r="S159" s="82"/>
      <c r="T159" s="28">
        <f t="shared" si="559"/>
        <v>0</v>
      </c>
      <c r="U159" s="80"/>
      <c r="V159" s="94"/>
      <c r="W159" s="82"/>
      <c r="X159" s="305"/>
      <c r="Y159" s="120"/>
      <c r="Z159" s="81"/>
      <c r="AA159" s="81"/>
      <c r="AB159" s="81"/>
      <c r="AC159" s="81"/>
      <c r="AD159" s="81"/>
      <c r="AE159" s="82"/>
      <c r="AF159" s="109">
        <f t="shared" si="538"/>
        <v>0</v>
      </c>
      <c r="AG159" s="29">
        <f t="shared" ref="AG159:AG160" si="604">I159+U159</f>
        <v>0</v>
      </c>
      <c r="AH159" s="92">
        <f t="shared" ref="AH159:AH160" si="605">J159+V159</f>
        <v>0</v>
      </c>
      <c r="AI159" s="31">
        <f t="shared" ref="AI159:AI160" si="606">K159+W159</f>
        <v>0</v>
      </c>
      <c r="AJ159" s="329">
        <f t="shared" ref="AJ159:AJ160" si="607">L159+X159</f>
        <v>0</v>
      </c>
      <c r="AK159" s="292">
        <f t="shared" ref="AK159:AK160" si="608">M159+Y159</f>
        <v>0</v>
      </c>
      <c r="AL159" s="30">
        <f t="shared" ref="AL159:AL160" si="609">N159+Z159</f>
        <v>0</v>
      </c>
      <c r="AM159" s="30">
        <f t="shared" ref="AM159:AM160" si="610">O159+AA159</f>
        <v>0</v>
      </c>
      <c r="AN159" s="30">
        <f t="shared" ref="AN159:AN160" si="611">P159+AB159</f>
        <v>0</v>
      </c>
      <c r="AO159" s="30">
        <f t="shared" ref="AO159:AO160" si="612">Q159+AC159</f>
        <v>0</v>
      </c>
      <c r="AP159" s="30">
        <f t="shared" ref="AP159:AP160" si="613">R159+AD159</f>
        <v>0</v>
      </c>
      <c r="AQ159" s="31">
        <f t="shared" ref="AQ159:AQ160" si="614">S159+AE159</f>
        <v>0</v>
      </c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>
      <c r="A160" s="232"/>
      <c r="B160" s="181"/>
      <c r="C160" s="181">
        <v>343</v>
      </c>
      <c r="D160" s="566" t="s">
        <v>10</v>
      </c>
      <c r="E160" s="566"/>
      <c r="F160" s="566"/>
      <c r="G160" s="566"/>
      <c r="H160" s="76">
        <f t="shared" si="557"/>
        <v>5000</v>
      </c>
      <c r="I160" s="80"/>
      <c r="J160" s="94">
        <v>5000</v>
      </c>
      <c r="K160" s="82"/>
      <c r="L160" s="305"/>
      <c r="M160" s="120"/>
      <c r="N160" s="81"/>
      <c r="O160" s="81"/>
      <c r="P160" s="81"/>
      <c r="Q160" s="81"/>
      <c r="R160" s="81"/>
      <c r="S160" s="82"/>
      <c r="T160" s="28">
        <f t="shared" si="559"/>
        <v>0</v>
      </c>
      <c r="U160" s="80"/>
      <c r="V160" s="94"/>
      <c r="W160" s="82"/>
      <c r="X160" s="305"/>
      <c r="Y160" s="120"/>
      <c r="Z160" s="81"/>
      <c r="AA160" s="81"/>
      <c r="AB160" s="81"/>
      <c r="AC160" s="81"/>
      <c r="AD160" s="81"/>
      <c r="AE160" s="82"/>
      <c r="AF160" s="109">
        <f t="shared" si="538"/>
        <v>5000</v>
      </c>
      <c r="AG160" s="29">
        <f t="shared" si="604"/>
        <v>0</v>
      </c>
      <c r="AH160" s="92">
        <f t="shared" si="605"/>
        <v>5000</v>
      </c>
      <c r="AI160" s="31">
        <f t="shared" si="606"/>
        <v>0</v>
      </c>
      <c r="AJ160" s="329">
        <f t="shared" si="607"/>
        <v>0</v>
      </c>
      <c r="AK160" s="292">
        <f t="shared" si="608"/>
        <v>0</v>
      </c>
      <c r="AL160" s="30">
        <f t="shared" si="609"/>
        <v>0</v>
      </c>
      <c r="AM160" s="30">
        <f t="shared" si="610"/>
        <v>0</v>
      </c>
      <c r="AN160" s="30">
        <f t="shared" si="611"/>
        <v>0</v>
      </c>
      <c r="AO160" s="30">
        <f t="shared" si="612"/>
        <v>0</v>
      </c>
      <c r="AP160" s="30">
        <f t="shared" si="613"/>
        <v>0</v>
      </c>
      <c r="AQ160" s="31">
        <f t="shared" si="614"/>
        <v>0</v>
      </c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4" customFormat="1" ht="25.5" customHeight="1">
      <c r="A161" s="439">
        <v>4</v>
      </c>
      <c r="B161" s="66"/>
      <c r="C161" s="66"/>
      <c r="D161" s="572" t="s">
        <v>17</v>
      </c>
      <c r="E161" s="572"/>
      <c r="F161" s="572"/>
      <c r="G161" s="573"/>
      <c r="H161" s="75">
        <f>SUM(I161:S161)</f>
        <v>0</v>
      </c>
      <c r="I161" s="77">
        <f>I162</f>
        <v>0</v>
      </c>
      <c r="J161" s="61">
        <f t="shared" ref="J161:S162" si="615">J162</f>
        <v>0</v>
      </c>
      <c r="K161" s="79">
        <f>K162</f>
        <v>0</v>
      </c>
      <c r="L161" s="304">
        <f t="shared" si="615"/>
        <v>0</v>
      </c>
      <c r="M161" s="95">
        <f t="shared" si="615"/>
        <v>0</v>
      </c>
      <c r="N161" s="78">
        <f t="shared" si="615"/>
        <v>0</v>
      </c>
      <c r="O161" s="78">
        <f t="shared" si="615"/>
        <v>0</v>
      </c>
      <c r="P161" s="78">
        <f t="shared" si="615"/>
        <v>0</v>
      </c>
      <c r="Q161" s="78">
        <f t="shared" si="615"/>
        <v>0</v>
      </c>
      <c r="R161" s="78">
        <f>R162</f>
        <v>0</v>
      </c>
      <c r="S161" s="79">
        <f t="shared" si="615"/>
        <v>0</v>
      </c>
      <c r="T161" s="239">
        <f>SUM(U161:AE161)</f>
        <v>0</v>
      </c>
      <c r="U161" s="77">
        <f>U162</f>
        <v>0</v>
      </c>
      <c r="V161" s="61">
        <f t="shared" ref="V161:V162" si="616">V162</f>
        <v>0</v>
      </c>
      <c r="W161" s="79">
        <f>W162</f>
        <v>0</v>
      </c>
      <c r="X161" s="304">
        <f t="shared" ref="X161:X162" si="617">X162</f>
        <v>0</v>
      </c>
      <c r="Y161" s="95">
        <f t="shared" ref="Y161:Y162" si="618">Y162</f>
        <v>0</v>
      </c>
      <c r="Z161" s="78">
        <f t="shared" ref="Z161:Z162" si="619">Z162</f>
        <v>0</v>
      </c>
      <c r="AA161" s="78">
        <f t="shared" ref="AA161:AA162" si="620">AA162</f>
        <v>0</v>
      </c>
      <c r="AB161" s="78">
        <f t="shared" ref="AB161:AB162" si="621">AB162</f>
        <v>0</v>
      </c>
      <c r="AC161" s="78">
        <f t="shared" ref="AC161:AC162" si="622">AC162</f>
        <v>0</v>
      </c>
      <c r="AD161" s="78">
        <f>AD162</f>
        <v>0</v>
      </c>
      <c r="AE161" s="79">
        <f t="shared" ref="AE161:AE162" si="623">AE162</f>
        <v>0</v>
      </c>
      <c r="AF161" s="264">
        <f>SUM(AG161:AQ161)</f>
        <v>0</v>
      </c>
      <c r="AG161" s="318">
        <f>AG162</f>
        <v>0</v>
      </c>
      <c r="AH161" s="265">
        <f t="shared" ref="AH161:AH162" si="624">AH162</f>
        <v>0</v>
      </c>
      <c r="AI161" s="241">
        <f>AI162</f>
        <v>0</v>
      </c>
      <c r="AJ161" s="306">
        <f t="shared" ref="AJ161:AJ162" si="625">AJ162</f>
        <v>0</v>
      </c>
      <c r="AK161" s="242">
        <f t="shared" ref="AK161:AK162" si="626">AK162</f>
        <v>0</v>
      </c>
      <c r="AL161" s="243">
        <f>AL162</f>
        <v>0</v>
      </c>
      <c r="AM161" s="243">
        <f t="shared" ref="AM161:AM162" si="627">AM162</f>
        <v>0</v>
      </c>
      <c r="AN161" s="243">
        <f>AN162</f>
        <v>0</v>
      </c>
      <c r="AO161" s="243">
        <f t="shared" ref="AO161:AO162" si="628">AO162</f>
        <v>0</v>
      </c>
      <c r="AP161" s="243">
        <f>AP162</f>
        <v>0</v>
      </c>
      <c r="AQ161" s="241">
        <f t="shared" ref="AQ161:AQ162" si="629">AQ162</f>
        <v>0</v>
      </c>
      <c r="AR161" s="208"/>
      <c r="AS161" s="89"/>
      <c r="AT161" s="391"/>
      <c r="AU161" s="391"/>
      <c r="AV161" s="391"/>
      <c r="AW161" s="194"/>
      <c r="AX161" s="192"/>
      <c r="AY161" s="192"/>
      <c r="AZ161" s="194"/>
      <c r="BA161" s="194"/>
      <c r="BB161" s="194"/>
      <c r="BC161" s="194"/>
      <c r="BD161" s="194"/>
      <c r="BE161" s="194"/>
      <c r="BF161" s="194"/>
      <c r="BG161" s="194"/>
      <c r="BH161" s="194"/>
      <c r="BI161" s="194"/>
      <c r="BJ161" s="194"/>
      <c r="BK161" s="194"/>
      <c r="BL161" s="194"/>
      <c r="BM161" s="194"/>
      <c r="BN161" s="194"/>
      <c r="BO161" s="194"/>
      <c r="BP161" s="194"/>
      <c r="BQ161" s="194"/>
      <c r="BR161" s="194"/>
      <c r="BS161" s="194"/>
      <c r="BT161" s="194"/>
      <c r="BU161" s="194"/>
      <c r="BV161" s="194"/>
      <c r="BW161" s="194"/>
      <c r="BX161" s="194"/>
      <c r="BY161" s="194"/>
      <c r="BZ161" s="194"/>
      <c r="CA161" s="194"/>
      <c r="CB161" s="194"/>
      <c r="CC161" s="194"/>
      <c r="CD161" s="194"/>
      <c r="CE161" s="194"/>
      <c r="CF161" s="194"/>
      <c r="CG161" s="194"/>
      <c r="CH161" s="194"/>
      <c r="CI161" s="194"/>
      <c r="CJ161" s="194"/>
      <c r="CK161" s="194"/>
      <c r="CL161" s="194"/>
      <c r="CM161" s="194"/>
      <c r="CN161" s="194"/>
      <c r="CO161" s="194"/>
      <c r="CP161" s="194"/>
      <c r="CQ161" s="194"/>
      <c r="CR161" s="194"/>
      <c r="CS161" s="194"/>
      <c r="CT161" s="194"/>
      <c r="CU161" s="194"/>
      <c r="CV161" s="194"/>
      <c r="CW161" s="194"/>
      <c r="CX161" s="194"/>
      <c r="CY161" s="194"/>
      <c r="CZ161" s="194"/>
      <c r="DA161" s="194"/>
      <c r="DB161" s="194"/>
      <c r="DC161" s="194"/>
      <c r="DD161" s="194"/>
      <c r="DE161" s="194"/>
      <c r="DF161" s="194"/>
      <c r="DG161" s="194"/>
      <c r="DH161" s="194"/>
      <c r="DI161" s="194"/>
      <c r="DJ161" s="194"/>
      <c r="DK161" s="194"/>
      <c r="DL161" s="194"/>
      <c r="DM161" s="194"/>
      <c r="DN161" s="194"/>
      <c r="DO161" s="194"/>
      <c r="DP161" s="194"/>
      <c r="DQ161" s="194"/>
      <c r="DR161" s="194"/>
      <c r="DS161" s="194"/>
      <c r="DT161" s="194"/>
      <c r="DU161" s="194"/>
      <c r="DV161" s="194"/>
      <c r="DW161" s="194"/>
      <c r="DX161" s="194"/>
      <c r="DY161" s="194"/>
      <c r="DZ161" s="194"/>
      <c r="EA161" s="194"/>
      <c r="EB161" s="194"/>
      <c r="EC161" s="194"/>
      <c r="ED161" s="194"/>
      <c r="EE161" s="194"/>
      <c r="EF161" s="194"/>
    </row>
    <row r="162" spans="1:136" s="73" customFormat="1" ht="24.75" customHeight="1">
      <c r="A162" s="568">
        <v>42</v>
      </c>
      <c r="B162" s="569"/>
      <c r="C162" s="440"/>
      <c r="D162" s="570" t="s">
        <v>45</v>
      </c>
      <c r="E162" s="570"/>
      <c r="F162" s="570"/>
      <c r="G162" s="571"/>
      <c r="H162" s="75">
        <f>SUM(I162:S162)</f>
        <v>0</v>
      </c>
      <c r="I162" s="77">
        <f>I163</f>
        <v>0</v>
      </c>
      <c r="J162" s="61">
        <f t="shared" si="615"/>
        <v>0</v>
      </c>
      <c r="K162" s="79">
        <f>K163</f>
        <v>0</v>
      </c>
      <c r="L162" s="304">
        <f t="shared" si="615"/>
        <v>0</v>
      </c>
      <c r="M162" s="95">
        <f t="shared" si="615"/>
        <v>0</v>
      </c>
      <c r="N162" s="78">
        <f t="shared" si="615"/>
        <v>0</v>
      </c>
      <c r="O162" s="78">
        <f t="shared" si="615"/>
        <v>0</v>
      </c>
      <c r="P162" s="78">
        <f t="shared" si="615"/>
        <v>0</v>
      </c>
      <c r="Q162" s="78">
        <f t="shared" si="615"/>
        <v>0</v>
      </c>
      <c r="R162" s="78">
        <f>R163</f>
        <v>0</v>
      </c>
      <c r="S162" s="79">
        <f t="shared" si="615"/>
        <v>0</v>
      </c>
      <c r="T162" s="239">
        <f>SUM(U162:AE162)</f>
        <v>0</v>
      </c>
      <c r="U162" s="77">
        <f>U163</f>
        <v>0</v>
      </c>
      <c r="V162" s="61">
        <f t="shared" si="616"/>
        <v>0</v>
      </c>
      <c r="W162" s="79">
        <f>W163</f>
        <v>0</v>
      </c>
      <c r="X162" s="304">
        <f t="shared" si="617"/>
        <v>0</v>
      </c>
      <c r="Y162" s="95">
        <f t="shared" si="618"/>
        <v>0</v>
      </c>
      <c r="Z162" s="78">
        <f t="shared" si="619"/>
        <v>0</v>
      </c>
      <c r="AA162" s="78">
        <f t="shared" si="620"/>
        <v>0</v>
      </c>
      <c r="AB162" s="78">
        <f t="shared" si="621"/>
        <v>0</v>
      </c>
      <c r="AC162" s="78">
        <f t="shared" si="622"/>
        <v>0</v>
      </c>
      <c r="AD162" s="78">
        <f>AD163</f>
        <v>0</v>
      </c>
      <c r="AE162" s="79">
        <f t="shared" si="623"/>
        <v>0</v>
      </c>
      <c r="AF162" s="264">
        <f>SUM(AG162:AQ162)</f>
        <v>0</v>
      </c>
      <c r="AG162" s="318">
        <f>AG163</f>
        <v>0</v>
      </c>
      <c r="AH162" s="265">
        <f t="shared" si="624"/>
        <v>0</v>
      </c>
      <c r="AI162" s="241">
        <f>AI163</f>
        <v>0</v>
      </c>
      <c r="AJ162" s="306">
        <f t="shared" si="625"/>
        <v>0</v>
      </c>
      <c r="AK162" s="242">
        <f t="shared" si="626"/>
        <v>0</v>
      </c>
      <c r="AL162" s="243">
        <f>AL163</f>
        <v>0</v>
      </c>
      <c r="AM162" s="243">
        <f t="shared" si="627"/>
        <v>0</v>
      </c>
      <c r="AN162" s="243">
        <f>AN163</f>
        <v>0</v>
      </c>
      <c r="AO162" s="243">
        <f t="shared" si="628"/>
        <v>0</v>
      </c>
      <c r="AP162" s="243">
        <f>AP163</f>
        <v>0</v>
      </c>
      <c r="AQ162" s="241">
        <f t="shared" si="629"/>
        <v>0</v>
      </c>
      <c r="AR162" s="208"/>
      <c r="AS162" s="89"/>
      <c r="AT162" s="391"/>
      <c r="AU162" s="391"/>
      <c r="AV162" s="391"/>
      <c r="AW162" s="192"/>
      <c r="AX162" s="89"/>
      <c r="AY162" s="89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2" customFormat="1" ht="15">
      <c r="A163" s="232"/>
      <c r="B163" s="181"/>
      <c r="C163" s="181">
        <v>426</v>
      </c>
      <c r="D163" s="566" t="s">
        <v>85</v>
      </c>
      <c r="E163" s="566"/>
      <c r="F163" s="566"/>
      <c r="G163" s="567"/>
      <c r="H163" s="76">
        <f>SUM(I163:S163)</f>
        <v>0</v>
      </c>
      <c r="I163" s="80"/>
      <c r="J163" s="94"/>
      <c r="K163" s="82"/>
      <c r="L163" s="305"/>
      <c r="M163" s="120"/>
      <c r="N163" s="81"/>
      <c r="O163" s="81"/>
      <c r="P163" s="81"/>
      <c r="Q163" s="81"/>
      <c r="R163" s="81"/>
      <c r="S163" s="82"/>
      <c r="T163" s="28">
        <f>SUM(U163:AE163)</f>
        <v>0</v>
      </c>
      <c r="U163" s="80"/>
      <c r="V163" s="94"/>
      <c r="W163" s="82"/>
      <c r="X163" s="305"/>
      <c r="Y163" s="120"/>
      <c r="Z163" s="81"/>
      <c r="AA163" s="81"/>
      <c r="AB163" s="81"/>
      <c r="AC163" s="81"/>
      <c r="AD163" s="81"/>
      <c r="AE163" s="82"/>
      <c r="AF163" s="109">
        <f>SUM(AG163:AQ163)</f>
        <v>0</v>
      </c>
      <c r="AG163" s="29">
        <f t="shared" ref="AG163" si="630">I163+U163</f>
        <v>0</v>
      </c>
      <c r="AH163" s="92">
        <f t="shared" ref="AH163" si="631">J163+V163</f>
        <v>0</v>
      </c>
      <c r="AI163" s="31">
        <f t="shared" ref="AI163" si="632">K163+W163</f>
        <v>0</v>
      </c>
      <c r="AJ163" s="329">
        <f t="shared" ref="AJ163" si="633">L163+X163</f>
        <v>0</v>
      </c>
      <c r="AK163" s="292">
        <f t="shared" ref="AK163" si="634">M163+Y163</f>
        <v>0</v>
      </c>
      <c r="AL163" s="30">
        <f t="shared" ref="AL163" si="635">N163+Z163</f>
        <v>0</v>
      </c>
      <c r="AM163" s="30">
        <f t="shared" ref="AM163" si="636">O163+AA163</f>
        <v>0</v>
      </c>
      <c r="AN163" s="30">
        <f t="shared" ref="AN163" si="637">P163+AB163</f>
        <v>0</v>
      </c>
      <c r="AO163" s="30">
        <f t="shared" ref="AO163" si="638">Q163+AC163</f>
        <v>0</v>
      </c>
      <c r="AP163" s="30">
        <f t="shared" ref="AP163" si="639">R163+AD163</f>
        <v>0</v>
      </c>
      <c r="AQ163" s="31">
        <f t="shared" ref="AQ163" si="640">S163+AE163</f>
        <v>0</v>
      </c>
      <c r="AR163" s="208"/>
      <c r="AS163" s="62"/>
      <c r="AT163" s="391"/>
      <c r="AU163" s="391"/>
      <c r="AV163" s="391"/>
      <c r="AW163" s="89"/>
      <c r="AX163" s="194"/>
      <c r="AY163" s="194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89"/>
      <c r="CY163" s="89"/>
      <c r="CZ163" s="89"/>
      <c r="DA163" s="89"/>
      <c r="DB163" s="89"/>
      <c r="DC163" s="89"/>
      <c r="DD163" s="89"/>
      <c r="DE163" s="89"/>
      <c r="DF163" s="89"/>
      <c r="DG163" s="89"/>
      <c r="DH163" s="89"/>
      <c r="DI163" s="89"/>
      <c r="DJ163" s="89"/>
      <c r="DK163" s="89"/>
      <c r="DL163" s="89"/>
      <c r="DM163" s="89"/>
      <c r="DN163" s="89"/>
      <c r="DO163" s="89"/>
      <c r="DP163" s="89"/>
      <c r="DQ163" s="89"/>
      <c r="DR163" s="89"/>
      <c r="DS163" s="89"/>
      <c r="DT163" s="89"/>
      <c r="DU163" s="89"/>
      <c r="DV163" s="89"/>
      <c r="DW163" s="89"/>
      <c r="DX163" s="89"/>
      <c r="DY163" s="89"/>
      <c r="DZ163" s="89"/>
      <c r="EA163" s="89"/>
      <c r="EB163" s="89"/>
      <c r="EC163" s="89"/>
      <c r="ED163" s="89"/>
      <c r="EE163" s="89"/>
      <c r="EF163" s="89"/>
    </row>
    <row r="164" spans="1:136" s="269" customFormat="1" ht="29.25" customHeight="1">
      <c r="A164" s="267"/>
      <c r="B164" s="268"/>
      <c r="D164" s="270"/>
      <c r="E164" s="270"/>
      <c r="F164" s="270"/>
      <c r="G164" s="270"/>
      <c r="I164" s="636" t="s">
        <v>148</v>
      </c>
      <c r="J164" s="636"/>
      <c r="K164" s="636"/>
      <c r="L164" s="636"/>
      <c r="M164" s="636"/>
      <c r="N164" s="636"/>
      <c r="O164" s="636"/>
      <c r="P164" s="636"/>
      <c r="Q164" s="636"/>
      <c r="R164" s="636"/>
      <c r="S164" s="636"/>
      <c r="U164" s="636" t="s">
        <v>148</v>
      </c>
      <c r="V164" s="636"/>
      <c r="W164" s="636"/>
      <c r="X164" s="636"/>
      <c r="Y164" s="636"/>
      <c r="Z164" s="636"/>
      <c r="AA164" s="636"/>
      <c r="AB164" s="636"/>
      <c r="AC164" s="636"/>
      <c r="AD164" s="636"/>
      <c r="AE164" s="636"/>
      <c r="AG164" s="636" t="s">
        <v>148</v>
      </c>
      <c r="AH164" s="636"/>
      <c r="AI164" s="636"/>
      <c r="AJ164" s="636"/>
      <c r="AK164" s="636"/>
      <c r="AL164" s="636"/>
      <c r="AM164" s="636"/>
      <c r="AN164" s="636"/>
      <c r="AO164" s="636"/>
      <c r="AP164" s="636"/>
      <c r="AQ164" s="638"/>
      <c r="AS164" s="246"/>
      <c r="AT164" s="246"/>
      <c r="AU164" s="246"/>
      <c r="AV164" s="246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</row>
    <row r="165" spans="1:136" s="62" customFormat="1" ht="10.5" customHeight="1">
      <c r="A165" s="234"/>
      <c r="B165" s="87"/>
      <c r="C165" s="87"/>
      <c r="D165" s="88"/>
      <c r="E165" s="88"/>
      <c r="F165" s="88"/>
      <c r="G165" s="88"/>
      <c r="H165" s="91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1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1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127"/>
      <c r="AS165" s="107"/>
      <c r="AT165" s="107"/>
      <c r="AU165" s="107"/>
      <c r="AV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</row>
    <row r="166" spans="1:136" s="74" customFormat="1" ht="25.9" customHeight="1">
      <c r="A166" s="591" t="s">
        <v>138</v>
      </c>
      <c r="B166" s="592"/>
      <c r="C166" s="592"/>
      <c r="D166" s="589" t="s">
        <v>120</v>
      </c>
      <c r="E166" s="589"/>
      <c r="F166" s="589"/>
      <c r="G166" s="590"/>
      <c r="H166" s="83">
        <f t="shared" ref="H166:H174" si="641">SUM(I166:S166)</f>
        <v>20800</v>
      </c>
      <c r="I166" s="84">
        <f>I167+I171</f>
        <v>0</v>
      </c>
      <c r="J166" s="287">
        <f>J167+J171</f>
        <v>0</v>
      </c>
      <c r="K166" s="86">
        <f t="shared" ref="K166:S166" si="642">K167+K171</f>
        <v>0</v>
      </c>
      <c r="L166" s="303">
        <f t="shared" si="642"/>
        <v>0</v>
      </c>
      <c r="M166" s="122">
        <f t="shared" si="642"/>
        <v>12800</v>
      </c>
      <c r="N166" s="85">
        <f t="shared" si="642"/>
        <v>5000</v>
      </c>
      <c r="O166" s="85">
        <f t="shared" ref="O166" si="643">O167+O171</f>
        <v>0</v>
      </c>
      <c r="P166" s="85">
        <f>P167+P171</f>
        <v>0</v>
      </c>
      <c r="Q166" s="85">
        <f t="shared" si="642"/>
        <v>3000</v>
      </c>
      <c r="R166" s="85">
        <f t="shared" si="642"/>
        <v>0</v>
      </c>
      <c r="S166" s="86">
        <f t="shared" si="642"/>
        <v>0</v>
      </c>
      <c r="T166" s="247">
        <f t="shared" ref="T166:T174" si="644">SUM(U166:AE166)</f>
        <v>19564</v>
      </c>
      <c r="U166" s="84">
        <f>U167+U171</f>
        <v>0</v>
      </c>
      <c r="V166" s="287">
        <f>V167+V171</f>
        <v>0</v>
      </c>
      <c r="W166" s="86">
        <f t="shared" ref="W166:Z166" si="645">W167+W171</f>
        <v>0</v>
      </c>
      <c r="X166" s="303">
        <f t="shared" si="645"/>
        <v>0</v>
      </c>
      <c r="Y166" s="122">
        <f t="shared" si="645"/>
        <v>9929</v>
      </c>
      <c r="Z166" s="85">
        <f t="shared" si="645"/>
        <v>5000</v>
      </c>
      <c r="AA166" s="85">
        <f t="shared" ref="AA166" si="646">AA167+AA171</f>
        <v>0</v>
      </c>
      <c r="AB166" s="85">
        <f>AB167+AB171</f>
        <v>0</v>
      </c>
      <c r="AC166" s="85">
        <f t="shared" ref="AC166:AE166" si="647">AC167+AC171</f>
        <v>4635</v>
      </c>
      <c r="AD166" s="85">
        <f t="shared" si="647"/>
        <v>0</v>
      </c>
      <c r="AE166" s="86">
        <f t="shared" si="647"/>
        <v>0</v>
      </c>
      <c r="AF166" s="263">
        <f t="shared" ref="AF166:AF174" si="648">SUM(AG166:AQ166)</f>
        <v>40364</v>
      </c>
      <c r="AG166" s="471">
        <f>AG167+AG171</f>
        <v>0</v>
      </c>
      <c r="AH166" s="472">
        <f>AH167+AH171</f>
        <v>0</v>
      </c>
      <c r="AI166" s="473">
        <f t="shared" ref="AI166:AL166" si="649">AI167+AI171</f>
        <v>0</v>
      </c>
      <c r="AJ166" s="474">
        <f t="shared" si="649"/>
        <v>0</v>
      </c>
      <c r="AK166" s="475">
        <f t="shared" si="649"/>
        <v>22729</v>
      </c>
      <c r="AL166" s="476">
        <f t="shared" si="649"/>
        <v>10000</v>
      </c>
      <c r="AM166" s="476">
        <f t="shared" ref="AM166" si="650">AM167+AM171</f>
        <v>0</v>
      </c>
      <c r="AN166" s="476">
        <f>AN167+AN171</f>
        <v>0</v>
      </c>
      <c r="AO166" s="476">
        <f t="shared" ref="AO166:AQ166" si="651">AO167+AO171</f>
        <v>7635</v>
      </c>
      <c r="AP166" s="476">
        <f t="shared" si="651"/>
        <v>0</v>
      </c>
      <c r="AQ166" s="473">
        <f t="shared" si="651"/>
        <v>0</v>
      </c>
      <c r="AR166" s="194"/>
      <c r="AS166" s="193"/>
      <c r="AT166" s="193"/>
      <c r="AU166" s="193"/>
      <c r="AV166" s="193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194"/>
      <c r="BY166" s="194"/>
      <c r="BZ166" s="194"/>
      <c r="CA166" s="194"/>
      <c r="CB166" s="194"/>
      <c r="CC166" s="194"/>
      <c r="CD166" s="194"/>
      <c r="CE166" s="194"/>
      <c r="CF166" s="194"/>
      <c r="CG166" s="194"/>
      <c r="CH166" s="194"/>
      <c r="CI166" s="194"/>
      <c r="CJ166" s="194"/>
      <c r="CK166" s="194"/>
      <c r="CL166" s="194"/>
      <c r="CM166" s="194"/>
      <c r="CN166" s="194"/>
      <c r="CO166" s="194"/>
      <c r="CP166" s="194"/>
      <c r="CQ166" s="194"/>
      <c r="CR166" s="194"/>
      <c r="CS166" s="194"/>
      <c r="CT166" s="194"/>
      <c r="CU166" s="194"/>
      <c r="CV166" s="194"/>
      <c r="CW166" s="194"/>
      <c r="CX166" s="194"/>
      <c r="CY166" s="194"/>
      <c r="CZ166" s="194"/>
      <c r="DA166" s="194"/>
      <c r="DB166" s="194"/>
      <c r="DC166" s="194"/>
      <c r="DD166" s="194"/>
      <c r="DE166" s="194"/>
      <c r="DF166" s="194"/>
      <c r="DG166" s="194"/>
      <c r="DH166" s="194"/>
      <c r="DI166" s="194"/>
      <c r="DJ166" s="194"/>
      <c r="DK166" s="194"/>
      <c r="DL166" s="194"/>
      <c r="DM166" s="194"/>
      <c r="DN166" s="194"/>
      <c r="DO166" s="194"/>
      <c r="DP166" s="194"/>
      <c r="DQ166" s="194"/>
      <c r="DR166" s="194"/>
      <c r="DS166" s="194"/>
      <c r="DT166" s="194"/>
      <c r="DU166" s="194"/>
      <c r="DV166" s="194"/>
      <c r="DW166" s="194"/>
      <c r="DX166" s="194"/>
      <c r="DY166" s="194"/>
      <c r="DZ166" s="194"/>
      <c r="EA166" s="194"/>
      <c r="EB166" s="194"/>
      <c r="EC166" s="194"/>
      <c r="ED166" s="194"/>
      <c r="EE166" s="194"/>
      <c r="EF166" s="194"/>
    </row>
    <row r="167" spans="1:136" s="74" customFormat="1" ht="15.75" customHeight="1">
      <c r="A167" s="439">
        <v>3</v>
      </c>
      <c r="B167" s="68"/>
      <c r="C167" s="90"/>
      <c r="D167" s="570" t="s">
        <v>16</v>
      </c>
      <c r="E167" s="570"/>
      <c r="F167" s="570"/>
      <c r="G167" s="571"/>
      <c r="H167" s="75">
        <f t="shared" si="641"/>
        <v>0</v>
      </c>
      <c r="I167" s="77">
        <f>I168</f>
        <v>0</v>
      </c>
      <c r="J167" s="61">
        <f>J168</f>
        <v>0</v>
      </c>
      <c r="K167" s="79">
        <f t="shared" ref="K167:AQ167" si="652">K168</f>
        <v>0</v>
      </c>
      <c r="L167" s="304">
        <f t="shared" si="652"/>
        <v>0</v>
      </c>
      <c r="M167" s="95">
        <f t="shared" si="652"/>
        <v>0</v>
      </c>
      <c r="N167" s="78">
        <f t="shared" si="652"/>
        <v>0</v>
      </c>
      <c r="O167" s="78">
        <f t="shared" si="652"/>
        <v>0</v>
      </c>
      <c r="P167" s="78">
        <f t="shared" si="652"/>
        <v>0</v>
      </c>
      <c r="Q167" s="78">
        <f t="shared" si="652"/>
        <v>0</v>
      </c>
      <c r="R167" s="78">
        <f t="shared" si="652"/>
        <v>0</v>
      </c>
      <c r="S167" s="79">
        <f t="shared" si="652"/>
        <v>0</v>
      </c>
      <c r="T167" s="239">
        <f t="shared" si="644"/>
        <v>0</v>
      </c>
      <c r="U167" s="77">
        <f>U168</f>
        <v>0</v>
      </c>
      <c r="V167" s="61">
        <f>V168</f>
        <v>0</v>
      </c>
      <c r="W167" s="79">
        <f t="shared" si="652"/>
        <v>0</v>
      </c>
      <c r="X167" s="304">
        <f t="shared" si="652"/>
        <v>0</v>
      </c>
      <c r="Y167" s="95">
        <f t="shared" si="652"/>
        <v>0</v>
      </c>
      <c r="Z167" s="78">
        <f t="shared" si="652"/>
        <v>0</v>
      </c>
      <c r="AA167" s="78">
        <f t="shared" si="652"/>
        <v>0</v>
      </c>
      <c r="AB167" s="78">
        <f t="shared" si="652"/>
        <v>0</v>
      </c>
      <c r="AC167" s="78">
        <f t="shared" si="652"/>
        <v>0</v>
      </c>
      <c r="AD167" s="78">
        <f t="shared" si="652"/>
        <v>0</v>
      </c>
      <c r="AE167" s="79">
        <f t="shared" si="652"/>
        <v>0</v>
      </c>
      <c r="AF167" s="264">
        <f t="shared" si="648"/>
        <v>0</v>
      </c>
      <c r="AG167" s="318">
        <f>AG168</f>
        <v>0</v>
      </c>
      <c r="AH167" s="265">
        <f>AH168</f>
        <v>0</v>
      </c>
      <c r="AI167" s="241">
        <f t="shared" si="652"/>
        <v>0</v>
      </c>
      <c r="AJ167" s="306">
        <f t="shared" si="652"/>
        <v>0</v>
      </c>
      <c r="AK167" s="242">
        <f t="shared" si="652"/>
        <v>0</v>
      </c>
      <c r="AL167" s="243">
        <f t="shared" si="652"/>
        <v>0</v>
      </c>
      <c r="AM167" s="243">
        <f t="shared" si="652"/>
        <v>0</v>
      </c>
      <c r="AN167" s="243">
        <f t="shared" si="652"/>
        <v>0</v>
      </c>
      <c r="AO167" s="243">
        <f t="shared" si="652"/>
        <v>0</v>
      </c>
      <c r="AP167" s="243">
        <f t="shared" si="652"/>
        <v>0</v>
      </c>
      <c r="AQ167" s="241">
        <f t="shared" si="652"/>
        <v>0</v>
      </c>
      <c r="AR167" s="194"/>
      <c r="AS167" s="193"/>
      <c r="AT167" s="193"/>
      <c r="AU167" s="193"/>
      <c r="AV167" s="193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194"/>
      <c r="BY167" s="194"/>
      <c r="BZ167" s="194"/>
      <c r="CA167" s="194"/>
      <c r="CB167" s="194"/>
      <c r="CC167" s="194"/>
      <c r="CD167" s="194"/>
      <c r="CE167" s="194"/>
      <c r="CF167" s="194"/>
      <c r="CG167" s="194"/>
      <c r="CH167" s="194"/>
      <c r="CI167" s="194"/>
      <c r="CJ167" s="194"/>
      <c r="CK167" s="194"/>
      <c r="CL167" s="194"/>
      <c r="CM167" s="194"/>
      <c r="CN167" s="194"/>
      <c r="CO167" s="194"/>
      <c r="CP167" s="194"/>
      <c r="CQ167" s="194"/>
      <c r="CR167" s="194"/>
      <c r="CS167" s="194"/>
      <c r="CT167" s="194"/>
      <c r="CU167" s="194"/>
      <c r="CV167" s="194"/>
      <c r="CW167" s="194"/>
      <c r="CX167" s="194"/>
      <c r="CY167" s="194"/>
      <c r="CZ167" s="194"/>
      <c r="DA167" s="194"/>
      <c r="DB167" s="194"/>
      <c r="DC167" s="194"/>
      <c r="DD167" s="194"/>
      <c r="DE167" s="194"/>
      <c r="DF167" s="194"/>
      <c r="DG167" s="194"/>
      <c r="DH167" s="194"/>
      <c r="DI167" s="194"/>
      <c r="DJ167" s="194"/>
      <c r="DK167" s="194"/>
      <c r="DL167" s="194"/>
      <c r="DM167" s="194"/>
      <c r="DN167" s="194"/>
      <c r="DO167" s="194"/>
      <c r="DP167" s="194"/>
      <c r="DQ167" s="194"/>
      <c r="DR167" s="194"/>
      <c r="DS167" s="194"/>
      <c r="DT167" s="194"/>
      <c r="DU167" s="194"/>
      <c r="DV167" s="194"/>
      <c r="DW167" s="194"/>
      <c r="DX167" s="194"/>
      <c r="DY167" s="194"/>
      <c r="DZ167" s="194"/>
      <c r="EA167" s="194"/>
      <c r="EB167" s="194"/>
      <c r="EC167" s="194"/>
      <c r="ED167" s="194"/>
      <c r="EE167" s="194"/>
      <c r="EF167" s="194"/>
    </row>
    <row r="168" spans="1:136" s="73" customFormat="1" ht="15.75" customHeight="1">
      <c r="A168" s="568">
        <v>32</v>
      </c>
      <c r="B168" s="569"/>
      <c r="C168" s="90"/>
      <c r="D168" s="570" t="s">
        <v>4</v>
      </c>
      <c r="E168" s="570"/>
      <c r="F168" s="570"/>
      <c r="G168" s="571"/>
      <c r="H168" s="75">
        <f t="shared" si="641"/>
        <v>0</v>
      </c>
      <c r="I168" s="77">
        <f>SUM(I169:I170)</f>
        <v>0</v>
      </c>
      <c r="J168" s="61">
        <f>SUM(J169:J170)</f>
        <v>0</v>
      </c>
      <c r="K168" s="79">
        <f t="shared" ref="K168:S168" si="653">SUM(K169:K170)</f>
        <v>0</v>
      </c>
      <c r="L168" s="304">
        <f t="shared" si="653"/>
        <v>0</v>
      </c>
      <c r="M168" s="95">
        <f t="shared" si="653"/>
        <v>0</v>
      </c>
      <c r="N168" s="78">
        <f t="shared" si="653"/>
        <v>0</v>
      </c>
      <c r="O168" s="78">
        <f t="shared" ref="O168" si="654">SUM(O169:O170)</f>
        <v>0</v>
      </c>
      <c r="P168" s="78">
        <f t="shared" si="653"/>
        <v>0</v>
      </c>
      <c r="Q168" s="78">
        <f t="shared" si="653"/>
        <v>0</v>
      </c>
      <c r="R168" s="78">
        <f t="shared" si="653"/>
        <v>0</v>
      </c>
      <c r="S168" s="79">
        <f t="shared" si="653"/>
        <v>0</v>
      </c>
      <c r="T168" s="239">
        <f t="shared" si="644"/>
        <v>0</v>
      </c>
      <c r="U168" s="77">
        <f>SUM(U169:U170)</f>
        <v>0</v>
      </c>
      <c r="V168" s="61">
        <f>SUM(V169:V170)</f>
        <v>0</v>
      </c>
      <c r="W168" s="79">
        <f t="shared" ref="W168:AE168" si="655">SUM(W169:W170)</f>
        <v>0</v>
      </c>
      <c r="X168" s="304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ref="AA168" si="656">SUM(AA169:AA170)</f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4">
        <f t="shared" si="648"/>
        <v>0</v>
      </c>
      <c r="AG168" s="318">
        <f>SUM(AG169:AG170)</f>
        <v>0</v>
      </c>
      <c r="AH168" s="265">
        <f>SUM(AH169:AH170)</f>
        <v>0</v>
      </c>
      <c r="AI168" s="241">
        <f t="shared" ref="AI168:AQ168" si="657">SUM(AI169:AI170)</f>
        <v>0</v>
      </c>
      <c r="AJ168" s="306">
        <f t="shared" si="657"/>
        <v>0</v>
      </c>
      <c r="AK168" s="242">
        <f t="shared" si="657"/>
        <v>0</v>
      </c>
      <c r="AL168" s="243">
        <f t="shared" si="657"/>
        <v>0</v>
      </c>
      <c r="AM168" s="243">
        <f t="shared" ref="AM168" si="658">SUM(AM169:AM170)</f>
        <v>0</v>
      </c>
      <c r="AN168" s="243">
        <f t="shared" si="657"/>
        <v>0</v>
      </c>
      <c r="AO168" s="243">
        <f t="shared" si="657"/>
        <v>0</v>
      </c>
      <c r="AP168" s="243">
        <f t="shared" si="657"/>
        <v>0</v>
      </c>
      <c r="AQ168" s="241">
        <f t="shared" si="657"/>
        <v>0</v>
      </c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2" customFormat="1" ht="15.75" customHeight="1">
      <c r="A169" s="232"/>
      <c r="B169" s="181"/>
      <c r="C169" s="181">
        <v>322</v>
      </c>
      <c r="D169" s="566" t="s">
        <v>6</v>
      </c>
      <c r="E169" s="566"/>
      <c r="F169" s="566"/>
      <c r="G169" s="567"/>
      <c r="H169" s="76">
        <f t="shared" si="641"/>
        <v>0</v>
      </c>
      <c r="I169" s="80"/>
      <c r="J169" s="94"/>
      <c r="K169" s="82"/>
      <c r="L169" s="305"/>
      <c r="M169" s="120"/>
      <c r="N169" s="81"/>
      <c r="O169" s="81"/>
      <c r="P169" s="81"/>
      <c r="Q169" s="81"/>
      <c r="R169" s="81"/>
      <c r="S169" s="82"/>
      <c r="T169" s="28">
        <f t="shared" si="644"/>
        <v>0</v>
      </c>
      <c r="U169" s="80"/>
      <c r="V169" s="94"/>
      <c r="W169" s="82"/>
      <c r="X169" s="305"/>
      <c r="Y169" s="120"/>
      <c r="Z169" s="81"/>
      <c r="AA169" s="81"/>
      <c r="AB169" s="81"/>
      <c r="AC169" s="81"/>
      <c r="AD169" s="81"/>
      <c r="AE169" s="82"/>
      <c r="AF169" s="109">
        <f t="shared" si="648"/>
        <v>0</v>
      </c>
      <c r="AG169" s="29">
        <f t="shared" ref="AG169:AG170" si="659">I169+U169</f>
        <v>0</v>
      </c>
      <c r="AH169" s="92">
        <f t="shared" ref="AH169:AH170" si="660">J169+V169</f>
        <v>0</v>
      </c>
      <c r="AI169" s="31">
        <f t="shared" ref="AI169:AI170" si="661">K169+W169</f>
        <v>0</v>
      </c>
      <c r="AJ169" s="329">
        <f t="shared" ref="AJ169:AJ170" si="662">L169+X169</f>
        <v>0</v>
      </c>
      <c r="AK169" s="292">
        <f t="shared" ref="AK169:AK170" si="663">M169+Y169</f>
        <v>0</v>
      </c>
      <c r="AL169" s="30">
        <f t="shared" ref="AL169:AL170" si="664">N169+Z169</f>
        <v>0</v>
      </c>
      <c r="AM169" s="30">
        <f t="shared" ref="AM169:AM170" si="665">O169+AA169</f>
        <v>0</v>
      </c>
      <c r="AN169" s="30">
        <f t="shared" ref="AN169:AN170" si="666">P169+AB169</f>
        <v>0</v>
      </c>
      <c r="AO169" s="30">
        <f t="shared" ref="AO169:AO170" si="667">Q169+AC169</f>
        <v>0</v>
      </c>
      <c r="AP169" s="30">
        <f t="shared" ref="AP169:AP170" si="668">R169+AD169</f>
        <v>0</v>
      </c>
      <c r="AQ169" s="31">
        <f t="shared" ref="AQ169:AQ170" si="669">S169+AE169</f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>
      <c r="A170" s="232"/>
      <c r="B170" s="181"/>
      <c r="C170" s="181">
        <v>323</v>
      </c>
      <c r="D170" s="566" t="s">
        <v>7</v>
      </c>
      <c r="E170" s="566"/>
      <c r="F170" s="566"/>
      <c r="G170" s="567"/>
      <c r="H170" s="76">
        <f t="shared" si="641"/>
        <v>0</v>
      </c>
      <c r="I170" s="80"/>
      <c r="J170" s="94"/>
      <c r="K170" s="82"/>
      <c r="L170" s="305"/>
      <c r="M170" s="120"/>
      <c r="N170" s="81"/>
      <c r="O170" s="81"/>
      <c r="P170" s="81"/>
      <c r="Q170" s="81"/>
      <c r="R170" s="81"/>
      <c r="S170" s="82"/>
      <c r="T170" s="28">
        <f t="shared" si="644"/>
        <v>0</v>
      </c>
      <c r="U170" s="80"/>
      <c r="V170" s="94"/>
      <c r="W170" s="82"/>
      <c r="X170" s="305"/>
      <c r="Y170" s="120"/>
      <c r="Z170" s="81"/>
      <c r="AA170" s="81"/>
      <c r="AB170" s="81"/>
      <c r="AC170" s="81"/>
      <c r="AD170" s="81"/>
      <c r="AE170" s="82"/>
      <c r="AF170" s="109">
        <f t="shared" si="648"/>
        <v>0</v>
      </c>
      <c r="AG170" s="29">
        <f t="shared" si="659"/>
        <v>0</v>
      </c>
      <c r="AH170" s="92">
        <f t="shared" si="660"/>
        <v>0</v>
      </c>
      <c r="AI170" s="31">
        <f t="shared" si="661"/>
        <v>0</v>
      </c>
      <c r="AJ170" s="329">
        <f t="shared" si="662"/>
        <v>0</v>
      </c>
      <c r="AK170" s="292">
        <f t="shared" si="663"/>
        <v>0</v>
      </c>
      <c r="AL170" s="30">
        <f t="shared" si="664"/>
        <v>0</v>
      </c>
      <c r="AM170" s="30">
        <f t="shared" si="665"/>
        <v>0</v>
      </c>
      <c r="AN170" s="30">
        <f t="shared" si="666"/>
        <v>0</v>
      </c>
      <c r="AO170" s="30">
        <f t="shared" si="667"/>
        <v>0</v>
      </c>
      <c r="AP170" s="30">
        <f t="shared" si="668"/>
        <v>0</v>
      </c>
      <c r="AQ170" s="31">
        <f t="shared" si="669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4" customFormat="1" ht="27" customHeight="1">
      <c r="A171" s="439">
        <v>4</v>
      </c>
      <c r="B171" s="66"/>
      <c r="C171" s="66"/>
      <c r="D171" s="572" t="s">
        <v>17</v>
      </c>
      <c r="E171" s="572"/>
      <c r="F171" s="572"/>
      <c r="G171" s="573"/>
      <c r="H171" s="75">
        <f t="shared" si="641"/>
        <v>20800</v>
      </c>
      <c r="I171" s="77">
        <f>I172</f>
        <v>0</v>
      </c>
      <c r="J171" s="61">
        <f>J172</f>
        <v>0</v>
      </c>
      <c r="K171" s="79">
        <f t="shared" ref="K171:AQ171" si="670">K172</f>
        <v>0</v>
      </c>
      <c r="L171" s="304">
        <f t="shared" si="670"/>
        <v>0</v>
      </c>
      <c r="M171" s="95">
        <f t="shared" si="670"/>
        <v>12800</v>
      </c>
      <c r="N171" s="78">
        <f t="shared" si="670"/>
        <v>5000</v>
      </c>
      <c r="O171" s="78">
        <f t="shared" si="670"/>
        <v>0</v>
      </c>
      <c r="P171" s="78">
        <f t="shared" si="670"/>
        <v>0</v>
      </c>
      <c r="Q171" s="78">
        <f t="shared" si="670"/>
        <v>3000</v>
      </c>
      <c r="R171" s="78">
        <f t="shared" si="670"/>
        <v>0</v>
      </c>
      <c r="S171" s="79">
        <f t="shared" si="670"/>
        <v>0</v>
      </c>
      <c r="T171" s="239">
        <f t="shared" si="644"/>
        <v>19564</v>
      </c>
      <c r="U171" s="77">
        <f>U172</f>
        <v>0</v>
      </c>
      <c r="V171" s="61">
        <f>V172</f>
        <v>0</v>
      </c>
      <c r="W171" s="79">
        <f t="shared" si="670"/>
        <v>0</v>
      </c>
      <c r="X171" s="304">
        <f t="shared" si="670"/>
        <v>0</v>
      </c>
      <c r="Y171" s="95">
        <f t="shared" si="670"/>
        <v>9929</v>
      </c>
      <c r="Z171" s="78">
        <f t="shared" si="670"/>
        <v>5000</v>
      </c>
      <c r="AA171" s="78">
        <f t="shared" si="670"/>
        <v>0</v>
      </c>
      <c r="AB171" s="78">
        <f t="shared" si="670"/>
        <v>0</v>
      </c>
      <c r="AC171" s="78">
        <f t="shared" si="670"/>
        <v>4635</v>
      </c>
      <c r="AD171" s="78">
        <f t="shared" si="670"/>
        <v>0</v>
      </c>
      <c r="AE171" s="79">
        <f t="shared" si="670"/>
        <v>0</v>
      </c>
      <c r="AF171" s="264">
        <f t="shared" si="648"/>
        <v>40364</v>
      </c>
      <c r="AG171" s="318">
        <f>AG172</f>
        <v>0</v>
      </c>
      <c r="AH171" s="265">
        <f>AH172</f>
        <v>0</v>
      </c>
      <c r="AI171" s="241">
        <f t="shared" si="670"/>
        <v>0</v>
      </c>
      <c r="AJ171" s="306">
        <f t="shared" si="670"/>
        <v>0</v>
      </c>
      <c r="AK171" s="242">
        <f t="shared" si="670"/>
        <v>22729</v>
      </c>
      <c r="AL171" s="243">
        <f t="shared" si="670"/>
        <v>10000</v>
      </c>
      <c r="AM171" s="243">
        <f t="shared" si="670"/>
        <v>0</v>
      </c>
      <c r="AN171" s="243">
        <f t="shared" si="670"/>
        <v>0</v>
      </c>
      <c r="AO171" s="243">
        <f t="shared" si="670"/>
        <v>7635</v>
      </c>
      <c r="AP171" s="243">
        <f t="shared" si="670"/>
        <v>0</v>
      </c>
      <c r="AQ171" s="241">
        <f t="shared" si="670"/>
        <v>0</v>
      </c>
      <c r="AR171" s="194"/>
      <c r="AS171" s="193"/>
      <c r="AT171" s="193"/>
      <c r="AU171" s="193"/>
      <c r="AV171" s="193"/>
      <c r="AW171" s="194"/>
      <c r="AX171" s="194"/>
      <c r="AY171" s="194"/>
      <c r="AZ171" s="194"/>
      <c r="BA171" s="194"/>
      <c r="BB171" s="194"/>
      <c r="BC171" s="194"/>
      <c r="BD171" s="194"/>
      <c r="BE171" s="194"/>
      <c r="BF171" s="194"/>
      <c r="BG171" s="194"/>
      <c r="BH171" s="194"/>
      <c r="BI171" s="194"/>
      <c r="BJ171" s="194"/>
      <c r="BK171" s="194"/>
      <c r="BL171" s="194"/>
      <c r="BM171" s="194"/>
      <c r="BN171" s="194"/>
      <c r="BO171" s="194"/>
      <c r="BP171" s="194"/>
      <c r="BQ171" s="194"/>
      <c r="BR171" s="194"/>
      <c r="BS171" s="194"/>
      <c r="BT171" s="194"/>
      <c r="BU171" s="194"/>
      <c r="BV171" s="194"/>
      <c r="BW171" s="194"/>
      <c r="BX171" s="194"/>
      <c r="BY171" s="194"/>
      <c r="BZ171" s="194"/>
      <c r="CA171" s="194"/>
      <c r="CB171" s="194"/>
      <c r="CC171" s="194"/>
      <c r="CD171" s="194"/>
      <c r="CE171" s="194"/>
      <c r="CF171" s="194"/>
      <c r="CG171" s="194"/>
      <c r="CH171" s="194"/>
      <c r="CI171" s="194"/>
      <c r="CJ171" s="194"/>
      <c r="CK171" s="194"/>
      <c r="CL171" s="194"/>
      <c r="CM171" s="194"/>
      <c r="CN171" s="194"/>
      <c r="CO171" s="194"/>
      <c r="CP171" s="194"/>
      <c r="CQ171" s="194"/>
      <c r="CR171" s="194"/>
      <c r="CS171" s="194"/>
      <c r="CT171" s="194"/>
      <c r="CU171" s="194"/>
      <c r="CV171" s="194"/>
      <c r="CW171" s="194"/>
      <c r="CX171" s="194"/>
      <c r="CY171" s="194"/>
      <c r="CZ171" s="194"/>
      <c r="DA171" s="194"/>
      <c r="DB171" s="194"/>
      <c r="DC171" s="194"/>
      <c r="DD171" s="194"/>
      <c r="DE171" s="194"/>
      <c r="DF171" s="194"/>
      <c r="DG171" s="194"/>
      <c r="DH171" s="194"/>
      <c r="DI171" s="194"/>
      <c r="DJ171" s="194"/>
      <c r="DK171" s="194"/>
      <c r="DL171" s="194"/>
      <c r="DM171" s="194"/>
      <c r="DN171" s="194"/>
      <c r="DO171" s="194"/>
      <c r="DP171" s="194"/>
      <c r="DQ171" s="194"/>
      <c r="DR171" s="194"/>
      <c r="DS171" s="194"/>
      <c r="DT171" s="194"/>
      <c r="DU171" s="194"/>
      <c r="DV171" s="194"/>
      <c r="DW171" s="194"/>
      <c r="DX171" s="194"/>
      <c r="DY171" s="194"/>
      <c r="DZ171" s="194"/>
      <c r="EA171" s="194"/>
      <c r="EB171" s="194"/>
      <c r="EC171" s="194"/>
      <c r="ED171" s="194"/>
      <c r="EE171" s="194"/>
      <c r="EF171" s="194"/>
    </row>
    <row r="172" spans="1:136" s="73" customFormat="1" ht="24.75" customHeight="1">
      <c r="A172" s="568">
        <v>42</v>
      </c>
      <c r="B172" s="569"/>
      <c r="C172" s="440"/>
      <c r="D172" s="570" t="s">
        <v>45</v>
      </c>
      <c r="E172" s="570"/>
      <c r="F172" s="570"/>
      <c r="G172" s="571"/>
      <c r="H172" s="75">
        <f t="shared" si="641"/>
        <v>20800</v>
      </c>
      <c r="I172" s="77">
        <f>SUM(I173:I174)</f>
        <v>0</v>
      </c>
      <c r="J172" s="61">
        <f>SUM(J173:J174)</f>
        <v>0</v>
      </c>
      <c r="K172" s="79">
        <f t="shared" ref="K172:S172" si="671">SUM(K173:K174)</f>
        <v>0</v>
      </c>
      <c r="L172" s="304">
        <f t="shared" si="671"/>
        <v>0</v>
      </c>
      <c r="M172" s="95">
        <f t="shared" si="671"/>
        <v>12800</v>
      </c>
      <c r="N172" s="78">
        <f t="shared" si="671"/>
        <v>5000</v>
      </c>
      <c r="O172" s="78">
        <f t="shared" ref="O172" si="672">SUM(O173:O174)</f>
        <v>0</v>
      </c>
      <c r="P172" s="78">
        <f t="shared" si="671"/>
        <v>0</v>
      </c>
      <c r="Q172" s="78">
        <f t="shared" si="671"/>
        <v>3000</v>
      </c>
      <c r="R172" s="78">
        <f t="shared" si="671"/>
        <v>0</v>
      </c>
      <c r="S172" s="79">
        <f t="shared" si="671"/>
        <v>0</v>
      </c>
      <c r="T172" s="239">
        <f t="shared" si="644"/>
        <v>19564</v>
      </c>
      <c r="U172" s="77">
        <f>SUM(U173:U174)</f>
        <v>0</v>
      </c>
      <c r="V172" s="61">
        <f>SUM(V173:V174)</f>
        <v>0</v>
      </c>
      <c r="W172" s="79">
        <f t="shared" ref="W172:AE172" si="673">SUM(W173:W174)</f>
        <v>0</v>
      </c>
      <c r="X172" s="304">
        <f t="shared" si="673"/>
        <v>0</v>
      </c>
      <c r="Y172" s="95">
        <f t="shared" si="673"/>
        <v>9929</v>
      </c>
      <c r="Z172" s="78">
        <f t="shared" si="673"/>
        <v>5000</v>
      </c>
      <c r="AA172" s="78">
        <f t="shared" ref="AA172" si="674">SUM(AA173:AA174)</f>
        <v>0</v>
      </c>
      <c r="AB172" s="78">
        <f t="shared" si="673"/>
        <v>0</v>
      </c>
      <c r="AC172" s="78">
        <f t="shared" si="673"/>
        <v>4635</v>
      </c>
      <c r="AD172" s="78">
        <f t="shared" si="673"/>
        <v>0</v>
      </c>
      <c r="AE172" s="79">
        <f t="shared" si="673"/>
        <v>0</v>
      </c>
      <c r="AF172" s="264">
        <f t="shared" si="648"/>
        <v>40364</v>
      </c>
      <c r="AG172" s="318">
        <f>SUM(AG173:AG174)</f>
        <v>0</v>
      </c>
      <c r="AH172" s="265">
        <f>SUM(AH173:AH174)</f>
        <v>0</v>
      </c>
      <c r="AI172" s="241">
        <f t="shared" ref="AI172:AQ172" si="675">SUM(AI173:AI174)</f>
        <v>0</v>
      </c>
      <c r="AJ172" s="306">
        <f t="shared" si="675"/>
        <v>0</v>
      </c>
      <c r="AK172" s="242">
        <f t="shared" si="675"/>
        <v>22729</v>
      </c>
      <c r="AL172" s="243">
        <f t="shared" si="675"/>
        <v>10000</v>
      </c>
      <c r="AM172" s="243">
        <f t="shared" ref="AM172" si="676">SUM(AM173:AM174)</f>
        <v>0</v>
      </c>
      <c r="AN172" s="243">
        <f t="shared" si="675"/>
        <v>0</v>
      </c>
      <c r="AO172" s="243">
        <f t="shared" si="675"/>
        <v>7635</v>
      </c>
      <c r="AP172" s="243">
        <f t="shared" si="675"/>
        <v>0</v>
      </c>
      <c r="AQ172" s="241">
        <f t="shared" si="675"/>
        <v>0</v>
      </c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92"/>
      <c r="BX172" s="192"/>
      <c r="BY172" s="192"/>
      <c r="BZ172" s="192"/>
      <c r="CA172" s="192"/>
      <c r="CB172" s="192"/>
      <c r="CC172" s="192"/>
      <c r="CD172" s="192"/>
      <c r="CE172" s="192"/>
      <c r="CF172" s="192"/>
      <c r="CG172" s="192"/>
      <c r="CH172" s="192"/>
      <c r="CI172" s="192"/>
      <c r="CJ172" s="192"/>
      <c r="CK172" s="192"/>
      <c r="CL172" s="192"/>
      <c r="CM172" s="192"/>
      <c r="CN172" s="192"/>
      <c r="CO172" s="192"/>
      <c r="CP172" s="192"/>
      <c r="CQ172" s="192"/>
      <c r="CR172" s="192"/>
      <c r="CS172" s="192"/>
      <c r="CT172" s="192"/>
      <c r="CU172" s="192"/>
      <c r="CV172" s="192"/>
      <c r="CW172" s="192"/>
      <c r="CX172" s="192"/>
      <c r="CY172" s="192"/>
      <c r="CZ172" s="192"/>
      <c r="DA172" s="192"/>
      <c r="DB172" s="192"/>
      <c r="DC172" s="192"/>
      <c r="DD172" s="192"/>
      <c r="DE172" s="192"/>
      <c r="DF172" s="192"/>
      <c r="DG172" s="192"/>
      <c r="DH172" s="192"/>
      <c r="DI172" s="192"/>
      <c r="DJ172" s="192"/>
      <c r="DK172" s="192"/>
      <c r="DL172" s="192"/>
      <c r="DM172" s="192"/>
      <c r="DN172" s="192"/>
      <c r="DO172" s="192"/>
      <c r="DP172" s="192"/>
      <c r="DQ172" s="192"/>
      <c r="DR172" s="192"/>
      <c r="DS172" s="192"/>
      <c r="DT172" s="192"/>
      <c r="DU172" s="192"/>
      <c r="DV172" s="192"/>
      <c r="DW172" s="192"/>
      <c r="DX172" s="192"/>
      <c r="DY172" s="192"/>
      <c r="DZ172" s="192"/>
      <c r="EA172" s="192"/>
      <c r="EB172" s="192"/>
      <c r="EC172" s="192"/>
      <c r="ED172" s="192"/>
      <c r="EE172" s="192"/>
      <c r="EF172" s="192"/>
    </row>
    <row r="173" spans="1:136" s="73" customFormat="1" ht="15">
      <c r="A173" s="233"/>
      <c r="B173" s="181"/>
      <c r="C173" s="181">
        <v>421</v>
      </c>
      <c r="D173" s="566" t="s">
        <v>71</v>
      </c>
      <c r="E173" s="566"/>
      <c r="F173" s="566"/>
      <c r="G173" s="567"/>
      <c r="H173" s="76">
        <f t="shared" si="641"/>
        <v>0</v>
      </c>
      <c r="I173" s="80"/>
      <c r="J173" s="94"/>
      <c r="K173" s="82"/>
      <c r="L173" s="305"/>
      <c r="M173" s="120"/>
      <c r="N173" s="81"/>
      <c r="O173" s="81"/>
      <c r="P173" s="81"/>
      <c r="Q173" s="81"/>
      <c r="R173" s="81"/>
      <c r="S173" s="82"/>
      <c r="T173" s="28">
        <f t="shared" si="644"/>
        <v>0</v>
      </c>
      <c r="U173" s="80"/>
      <c r="V173" s="94"/>
      <c r="W173" s="82"/>
      <c r="X173" s="305"/>
      <c r="Y173" s="120"/>
      <c r="Z173" s="81"/>
      <c r="AA173" s="81"/>
      <c r="AB173" s="81"/>
      <c r="AC173" s="81"/>
      <c r="AD173" s="81"/>
      <c r="AE173" s="82"/>
      <c r="AF173" s="109">
        <f t="shared" si="648"/>
        <v>0</v>
      </c>
      <c r="AG173" s="29">
        <f t="shared" ref="AG173:AG174" si="677">I173+U173</f>
        <v>0</v>
      </c>
      <c r="AH173" s="92">
        <f t="shared" ref="AH173:AH174" si="678">J173+V173</f>
        <v>0</v>
      </c>
      <c r="AI173" s="31">
        <f t="shared" ref="AI173:AI174" si="679">K173+W173</f>
        <v>0</v>
      </c>
      <c r="AJ173" s="329">
        <f t="shared" ref="AJ173:AJ174" si="680">L173+X173</f>
        <v>0</v>
      </c>
      <c r="AK173" s="292">
        <f t="shared" ref="AK173:AK174" si="681">M173+Y173</f>
        <v>0</v>
      </c>
      <c r="AL173" s="30">
        <f t="shared" ref="AL173:AL174" si="682">N173+Z173</f>
        <v>0</v>
      </c>
      <c r="AM173" s="30">
        <f t="shared" ref="AM173:AM174" si="683">O173+AA173</f>
        <v>0</v>
      </c>
      <c r="AN173" s="30">
        <f t="shared" ref="AN173:AN174" si="684">P173+AB173</f>
        <v>0</v>
      </c>
      <c r="AO173" s="30">
        <f t="shared" ref="AO173:AO174" si="685">Q173+AC173</f>
        <v>0</v>
      </c>
      <c r="AP173" s="30">
        <f t="shared" ref="AP173:AP174" si="686">R173+AD173</f>
        <v>0</v>
      </c>
      <c r="AQ173" s="31">
        <f t="shared" ref="AQ173:AQ174" si="687">S173+AE173</f>
        <v>0</v>
      </c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92"/>
      <c r="BX173" s="192"/>
      <c r="BY173" s="192"/>
      <c r="BZ173" s="192"/>
      <c r="CA173" s="192"/>
      <c r="CB173" s="192"/>
      <c r="CC173" s="192"/>
      <c r="CD173" s="192"/>
      <c r="CE173" s="192"/>
      <c r="CF173" s="192"/>
      <c r="CG173" s="192"/>
      <c r="CH173" s="192"/>
      <c r="CI173" s="192"/>
      <c r="CJ173" s="192"/>
      <c r="CK173" s="192"/>
      <c r="CL173" s="192"/>
      <c r="CM173" s="192"/>
      <c r="CN173" s="192"/>
      <c r="CO173" s="192"/>
      <c r="CP173" s="192"/>
      <c r="CQ173" s="192"/>
      <c r="CR173" s="192"/>
      <c r="CS173" s="192"/>
      <c r="CT173" s="192"/>
      <c r="CU173" s="192"/>
      <c r="CV173" s="192"/>
      <c r="CW173" s="192"/>
      <c r="CX173" s="192"/>
      <c r="CY173" s="192"/>
      <c r="CZ173" s="192"/>
      <c r="DA173" s="192"/>
      <c r="DB173" s="192"/>
      <c r="DC173" s="192"/>
      <c r="DD173" s="192"/>
      <c r="DE173" s="192"/>
      <c r="DF173" s="192"/>
      <c r="DG173" s="192"/>
      <c r="DH173" s="192"/>
      <c r="DI173" s="192"/>
      <c r="DJ173" s="192"/>
      <c r="DK173" s="192"/>
      <c r="DL173" s="192"/>
      <c r="DM173" s="192"/>
      <c r="DN173" s="192"/>
      <c r="DO173" s="192"/>
      <c r="DP173" s="192"/>
      <c r="DQ173" s="192"/>
      <c r="DR173" s="192"/>
      <c r="DS173" s="192"/>
      <c r="DT173" s="192"/>
      <c r="DU173" s="192"/>
      <c r="DV173" s="192"/>
      <c r="DW173" s="192"/>
      <c r="DX173" s="192"/>
      <c r="DY173" s="192"/>
      <c r="DZ173" s="192"/>
      <c r="EA173" s="192"/>
      <c r="EB173" s="192"/>
      <c r="EC173" s="192"/>
      <c r="ED173" s="192"/>
      <c r="EE173" s="192"/>
      <c r="EF173" s="192"/>
    </row>
    <row r="174" spans="1:136" s="72" customFormat="1" ht="14.25">
      <c r="A174" s="232"/>
      <c r="B174" s="181"/>
      <c r="C174" s="181">
        <v>422</v>
      </c>
      <c r="D174" s="566" t="s">
        <v>11</v>
      </c>
      <c r="E174" s="566"/>
      <c r="F174" s="566"/>
      <c r="G174" s="567"/>
      <c r="H174" s="76">
        <f t="shared" si="641"/>
        <v>20800</v>
      </c>
      <c r="I174" s="80"/>
      <c r="J174" s="94"/>
      <c r="K174" s="82"/>
      <c r="L174" s="305"/>
      <c r="M174" s="120">
        <v>12800</v>
      </c>
      <c r="N174" s="81">
        <v>5000</v>
      </c>
      <c r="O174" s="81"/>
      <c r="P174" s="81"/>
      <c r="Q174" s="81">
        <v>3000</v>
      </c>
      <c r="R174" s="81"/>
      <c r="S174" s="82"/>
      <c r="T174" s="28">
        <f t="shared" si="644"/>
        <v>19564</v>
      </c>
      <c r="U174" s="80"/>
      <c r="V174" s="94"/>
      <c r="W174" s="82"/>
      <c r="X174" s="305"/>
      <c r="Y174" s="120">
        <v>9929</v>
      </c>
      <c r="Z174" s="81">
        <v>5000</v>
      </c>
      <c r="AA174" s="81"/>
      <c r="AB174" s="81"/>
      <c r="AC174" s="81">
        <v>4635</v>
      </c>
      <c r="AD174" s="81"/>
      <c r="AE174" s="82"/>
      <c r="AF174" s="452">
        <f t="shared" si="648"/>
        <v>40364</v>
      </c>
      <c r="AG174" s="29">
        <f t="shared" si="677"/>
        <v>0</v>
      </c>
      <c r="AH174" s="92">
        <f t="shared" si="678"/>
        <v>0</v>
      </c>
      <c r="AI174" s="31">
        <f t="shared" si="679"/>
        <v>0</v>
      </c>
      <c r="AJ174" s="329">
        <f t="shared" si="680"/>
        <v>0</v>
      </c>
      <c r="AK174" s="292">
        <f t="shared" si="681"/>
        <v>22729</v>
      </c>
      <c r="AL174" s="30">
        <f t="shared" si="682"/>
        <v>10000</v>
      </c>
      <c r="AM174" s="30">
        <f t="shared" si="683"/>
        <v>0</v>
      </c>
      <c r="AN174" s="30">
        <f t="shared" si="684"/>
        <v>0</v>
      </c>
      <c r="AO174" s="30">
        <f t="shared" si="685"/>
        <v>7635</v>
      </c>
      <c r="AP174" s="30">
        <f t="shared" si="686"/>
        <v>0</v>
      </c>
      <c r="AQ174" s="31">
        <f t="shared" si="687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62" customFormat="1" ht="10.5" customHeight="1">
      <c r="A175" s="433"/>
      <c r="B175" s="434"/>
      <c r="C175" s="434"/>
      <c r="D175" s="435"/>
      <c r="E175" s="435"/>
      <c r="F175" s="435"/>
      <c r="G175" s="435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7"/>
    </row>
    <row r="176" spans="1:136" s="74" customFormat="1" ht="28.5" customHeight="1">
      <c r="A176" s="591" t="s">
        <v>139</v>
      </c>
      <c r="B176" s="592"/>
      <c r="C176" s="592"/>
      <c r="D176" s="589" t="s">
        <v>121</v>
      </c>
      <c r="E176" s="589"/>
      <c r="F176" s="589"/>
      <c r="G176" s="590"/>
      <c r="H176" s="83">
        <f>SUM(I176:S176)</f>
        <v>0</v>
      </c>
      <c r="I176" s="84">
        <f>I177</f>
        <v>0</v>
      </c>
      <c r="J176" s="287">
        <f>J177</f>
        <v>0</v>
      </c>
      <c r="K176" s="86">
        <f t="shared" ref="K176:AI177" si="688">K177</f>
        <v>0</v>
      </c>
      <c r="L176" s="303">
        <f t="shared" si="688"/>
        <v>0</v>
      </c>
      <c r="M176" s="122">
        <f t="shared" si="688"/>
        <v>0</v>
      </c>
      <c r="N176" s="85">
        <f t="shared" si="688"/>
        <v>0</v>
      </c>
      <c r="O176" s="85">
        <f t="shared" si="688"/>
        <v>0</v>
      </c>
      <c r="P176" s="85">
        <f t="shared" si="688"/>
        <v>0</v>
      </c>
      <c r="Q176" s="85">
        <f t="shared" si="688"/>
        <v>0</v>
      </c>
      <c r="R176" s="85">
        <f t="shared" si="688"/>
        <v>0</v>
      </c>
      <c r="S176" s="86">
        <f t="shared" si="688"/>
        <v>0</v>
      </c>
      <c r="T176" s="247">
        <f>SUM(U176:AE176)</f>
        <v>0</v>
      </c>
      <c r="U176" s="84">
        <f>U177</f>
        <v>0</v>
      </c>
      <c r="V176" s="287">
        <f>V177</f>
        <v>0</v>
      </c>
      <c r="W176" s="86">
        <f t="shared" si="688"/>
        <v>0</v>
      </c>
      <c r="X176" s="303">
        <f t="shared" si="688"/>
        <v>0</v>
      </c>
      <c r="Y176" s="122">
        <f t="shared" si="688"/>
        <v>0</v>
      </c>
      <c r="Z176" s="85">
        <f t="shared" si="688"/>
        <v>0</v>
      </c>
      <c r="AA176" s="85">
        <f t="shared" si="688"/>
        <v>0</v>
      </c>
      <c r="AB176" s="85">
        <f t="shared" si="688"/>
        <v>0</v>
      </c>
      <c r="AC176" s="85">
        <f t="shared" si="688"/>
        <v>0</v>
      </c>
      <c r="AD176" s="85">
        <f t="shared" si="688"/>
        <v>0</v>
      </c>
      <c r="AE176" s="86">
        <f t="shared" si="688"/>
        <v>0</v>
      </c>
      <c r="AF176" s="263">
        <f>SUM(AG176:AQ176)</f>
        <v>0</v>
      </c>
      <c r="AG176" s="471">
        <f>AG177</f>
        <v>0</v>
      </c>
      <c r="AH176" s="472">
        <f>AH177</f>
        <v>0</v>
      </c>
      <c r="AI176" s="473">
        <f t="shared" si="688"/>
        <v>0</v>
      </c>
      <c r="AJ176" s="474">
        <f t="shared" ref="AI176:AQ177" si="689">AJ177</f>
        <v>0</v>
      </c>
      <c r="AK176" s="475">
        <f t="shared" si="689"/>
        <v>0</v>
      </c>
      <c r="AL176" s="476">
        <f t="shared" si="689"/>
        <v>0</v>
      </c>
      <c r="AM176" s="476">
        <f t="shared" si="689"/>
        <v>0</v>
      </c>
      <c r="AN176" s="476">
        <f t="shared" si="689"/>
        <v>0</v>
      </c>
      <c r="AO176" s="476">
        <f t="shared" si="689"/>
        <v>0</v>
      </c>
      <c r="AP176" s="476">
        <f t="shared" si="689"/>
        <v>0</v>
      </c>
      <c r="AQ176" s="473">
        <f t="shared" si="689"/>
        <v>0</v>
      </c>
      <c r="AR176" s="194"/>
      <c r="AS176" s="193"/>
      <c r="AT176" s="193"/>
      <c r="AU176" s="193"/>
      <c r="AV176" s="193"/>
      <c r="AW176" s="194"/>
      <c r="AX176" s="194"/>
      <c r="AY176" s="194"/>
      <c r="AZ176" s="194"/>
      <c r="BA176" s="194"/>
      <c r="BB176" s="194"/>
      <c r="BC176" s="194"/>
      <c r="BD176" s="194"/>
      <c r="BE176" s="194"/>
      <c r="BF176" s="194"/>
      <c r="BG176" s="194"/>
      <c r="BH176" s="194"/>
      <c r="BI176" s="194"/>
      <c r="BJ176" s="194"/>
      <c r="BK176" s="194"/>
      <c r="BL176" s="194"/>
      <c r="BM176" s="194"/>
      <c r="BN176" s="194"/>
      <c r="BO176" s="194"/>
      <c r="BP176" s="194"/>
      <c r="BQ176" s="194"/>
      <c r="BR176" s="194"/>
      <c r="BS176" s="194"/>
      <c r="BT176" s="194"/>
      <c r="BU176" s="194"/>
      <c r="BV176" s="194"/>
      <c r="BW176" s="194"/>
      <c r="BX176" s="194"/>
      <c r="BY176" s="194"/>
      <c r="BZ176" s="194"/>
      <c r="CA176" s="194"/>
      <c r="CB176" s="194"/>
      <c r="CC176" s="194"/>
      <c r="CD176" s="194"/>
      <c r="CE176" s="194"/>
      <c r="CF176" s="194"/>
      <c r="CG176" s="194"/>
      <c r="CH176" s="194"/>
      <c r="CI176" s="194"/>
      <c r="CJ176" s="194"/>
      <c r="CK176" s="194"/>
      <c r="CL176" s="194"/>
      <c r="CM176" s="194"/>
      <c r="CN176" s="194"/>
      <c r="CO176" s="194"/>
      <c r="CP176" s="194"/>
      <c r="CQ176" s="194"/>
      <c r="CR176" s="194"/>
      <c r="CS176" s="194"/>
      <c r="CT176" s="194"/>
      <c r="CU176" s="194"/>
      <c r="CV176" s="194"/>
      <c r="CW176" s="194"/>
      <c r="CX176" s="194"/>
      <c r="CY176" s="194"/>
      <c r="CZ176" s="194"/>
      <c r="DA176" s="194"/>
      <c r="DB176" s="194"/>
      <c r="DC176" s="194"/>
      <c r="DD176" s="194"/>
      <c r="DE176" s="194"/>
      <c r="DF176" s="194"/>
      <c r="DG176" s="194"/>
      <c r="DH176" s="194"/>
      <c r="DI176" s="194"/>
      <c r="DJ176" s="194"/>
      <c r="DK176" s="194"/>
      <c r="DL176" s="194"/>
      <c r="DM176" s="194"/>
      <c r="DN176" s="194"/>
      <c r="DO176" s="194"/>
      <c r="DP176" s="194"/>
      <c r="DQ176" s="194"/>
      <c r="DR176" s="194"/>
      <c r="DS176" s="194"/>
      <c r="DT176" s="194"/>
      <c r="DU176" s="194"/>
      <c r="DV176" s="194"/>
      <c r="DW176" s="194"/>
      <c r="DX176" s="194"/>
      <c r="DY176" s="194"/>
      <c r="DZ176" s="194"/>
      <c r="EA176" s="194"/>
      <c r="EB176" s="194"/>
      <c r="EC176" s="194"/>
      <c r="ED176" s="194"/>
      <c r="EE176" s="194"/>
      <c r="EF176" s="194"/>
    </row>
    <row r="177" spans="1:136" s="74" customFormat="1" ht="15.75" customHeight="1">
      <c r="A177" s="439">
        <v>3</v>
      </c>
      <c r="B177" s="68"/>
      <c r="C177" s="90"/>
      <c r="D177" s="570" t="s">
        <v>16</v>
      </c>
      <c r="E177" s="570"/>
      <c r="F177" s="570"/>
      <c r="G177" s="571"/>
      <c r="H177" s="75">
        <f>SUM(I177:S177)</f>
        <v>0</v>
      </c>
      <c r="I177" s="77">
        <f>I178</f>
        <v>0</v>
      </c>
      <c r="J177" s="61">
        <f>J178</f>
        <v>0</v>
      </c>
      <c r="K177" s="79">
        <f t="shared" si="688"/>
        <v>0</v>
      </c>
      <c r="L177" s="304">
        <f t="shared" si="688"/>
        <v>0</v>
      </c>
      <c r="M177" s="95">
        <f t="shared" si="688"/>
        <v>0</v>
      </c>
      <c r="N177" s="78">
        <f t="shared" si="688"/>
        <v>0</v>
      </c>
      <c r="O177" s="78">
        <f t="shared" si="688"/>
        <v>0</v>
      </c>
      <c r="P177" s="78">
        <f t="shared" si="688"/>
        <v>0</v>
      </c>
      <c r="Q177" s="78">
        <f t="shared" si="688"/>
        <v>0</v>
      </c>
      <c r="R177" s="78">
        <f t="shared" si="688"/>
        <v>0</v>
      </c>
      <c r="S177" s="79">
        <f t="shared" si="688"/>
        <v>0</v>
      </c>
      <c r="T177" s="239">
        <f>SUM(U177:AE177)</f>
        <v>0</v>
      </c>
      <c r="U177" s="77">
        <f>U178</f>
        <v>0</v>
      </c>
      <c r="V177" s="61">
        <f>V178</f>
        <v>0</v>
      </c>
      <c r="W177" s="79">
        <f t="shared" si="688"/>
        <v>0</v>
      </c>
      <c r="X177" s="304">
        <f t="shared" si="688"/>
        <v>0</v>
      </c>
      <c r="Y177" s="95">
        <f t="shared" si="688"/>
        <v>0</v>
      </c>
      <c r="Z177" s="78">
        <f t="shared" si="688"/>
        <v>0</v>
      </c>
      <c r="AA177" s="78">
        <f t="shared" si="688"/>
        <v>0</v>
      </c>
      <c r="AB177" s="78">
        <f t="shared" si="688"/>
        <v>0</v>
      </c>
      <c r="AC177" s="78">
        <f t="shared" si="688"/>
        <v>0</v>
      </c>
      <c r="AD177" s="78">
        <f t="shared" si="688"/>
        <v>0</v>
      </c>
      <c r="AE177" s="79">
        <f t="shared" si="688"/>
        <v>0</v>
      </c>
      <c r="AF177" s="264">
        <f>SUM(AG177:AQ177)</f>
        <v>0</v>
      </c>
      <c r="AG177" s="318">
        <f>AG178</f>
        <v>0</v>
      </c>
      <c r="AH177" s="265">
        <f>AH178</f>
        <v>0</v>
      </c>
      <c r="AI177" s="241">
        <f t="shared" si="689"/>
        <v>0</v>
      </c>
      <c r="AJ177" s="306">
        <f t="shared" si="689"/>
        <v>0</v>
      </c>
      <c r="AK177" s="242">
        <f t="shared" si="689"/>
        <v>0</v>
      </c>
      <c r="AL177" s="243">
        <f t="shared" si="689"/>
        <v>0</v>
      </c>
      <c r="AM177" s="243">
        <f t="shared" si="689"/>
        <v>0</v>
      </c>
      <c r="AN177" s="243">
        <f t="shared" si="689"/>
        <v>0</v>
      </c>
      <c r="AO177" s="243">
        <f t="shared" si="689"/>
        <v>0</v>
      </c>
      <c r="AP177" s="243">
        <f t="shared" si="689"/>
        <v>0</v>
      </c>
      <c r="AQ177" s="241">
        <f t="shared" si="689"/>
        <v>0</v>
      </c>
      <c r="AR177" s="194"/>
      <c r="AS177" s="193"/>
      <c r="AT177" s="193"/>
      <c r="AU177" s="193"/>
      <c r="AV177" s="193"/>
      <c r="AW177" s="194"/>
      <c r="AX177" s="194"/>
      <c r="AY177" s="194"/>
      <c r="AZ177" s="194"/>
      <c r="BA177" s="194"/>
      <c r="BB177" s="194"/>
      <c r="BC177" s="194"/>
      <c r="BD177" s="194"/>
      <c r="BE177" s="194"/>
      <c r="BF177" s="194"/>
      <c r="BG177" s="194"/>
      <c r="BH177" s="194"/>
      <c r="BI177" s="194"/>
      <c r="BJ177" s="194"/>
      <c r="BK177" s="194"/>
      <c r="BL177" s="194"/>
      <c r="BM177" s="194"/>
      <c r="BN177" s="194"/>
      <c r="BO177" s="194"/>
      <c r="BP177" s="194"/>
      <c r="BQ177" s="194"/>
      <c r="BR177" s="194"/>
      <c r="BS177" s="194"/>
      <c r="BT177" s="194"/>
      <c r="BU177" s="194"/>
      <c r="BV177" s="194"/>
      <c r="BW177" s="194"/>
      <c r="BX177" s="194"/>
      <c r="BY177" s="194"/>
      <c r="BZ177" s="194"/>
      <c r="CA177" s="194"/>
      <c r="CB177" s="194"/>
      <c r="CC177" s="194"/>
      <c r="CD177" s="194"/>
      <c r="CE177" s="194"/>
      <c r="CF177" s="194"/>
      <c r="CG177" s="194"/>
      <c r="CH177" s="194"/>
      <c r="CI177" s="194"/>
      <c r="CJ177" s="194"/>
      <c r="CK177" s="194"/>
      <c r="CL177" s="194"/>
      <c r="CM177" s="194"/>
      <c r="CN177" s="194"/>
      <c r="CO177" s="194"/>
      <c r="CP177" s="194"/>
      <c r="CQ177" s="194"/>
      <c r="CR177" s="194"/>
      <c r="CS177" s="194"/>
      <c r="CT177" s="194"/>
      <c r="CU177" s="194"/>
      <c r="CV177" s="194"/>
      <c r="CW177" s="194"/>
      <c r="CX177" s="194"/>
      <c r="CY177" s="194"/>
      <c r="CZ177" s="194"/>
      <c r="DA177" s="194"/>
      <c r="DB177" s="194"/>
      <c r="DC177" s="194"/>
      <c r="DD177" s="194"/>
      <c r="DE177" s="194"/>
      <c r="DF177" s="194"/>
      <c r="DG177" s="194"/>
      <c r="DH177" s="194"/>
      <c r="DI177" s="194"/>
      <c r="DJ177" s="194"/>
      <c r="DK177" s="194"/>
      <c r="DL177" s="194"/>
      <c r="DM177" s="194"/>
      <c r="DN177" s="194"/>
      <c r="DO177" s="194"/>
      <c r="DP177" s="194"/>
      <c r="DQ177" s="194"/>
      <c r="DR177" s="194"/>
      <c r="DS177" s="194"/>
      <c r="DT177" s="194"/>
      <c r="DU177" s="194"/>
      <c r="DV177" s="194"/>
      <c r="DW177" s="194"/>
      <c r="DX177" s="194"/>
      <c r="DY177" s="194"/>
      <c r="DZ177" s="194"/>
      <c r="EA177" s="194"/>
      <c r="EB177" s="194"/>
      <c r="EC177" s="194"/>
      <c r="ED177" s="194"/>
      <c r="EE177" s="194"/>
      <c r="EF177" s="194"/>
    </row>
    <row r="178" spans="1:136" s="73" customFormat="1" ht="15.75" customHeight="1">
      <c r="A178" s="568">
        <v>32</v>
      </c>
      <c r="B178" s="569"/>
      <c r="C178" s="90"/>
      <c r="D178" s="570" t="s">
        <v>4</v>
      </c>
      <c r="E178" s="570"/>
      <c r="F178" s="570"/>
      <c r="G178" s="571"/>
      <c r="H178" s="75">
        <f>SUM(I178:S178)</f>
        <v>0</v>
      </c>
      <c r="I178" s="77">
        <f>I179+I180</f>
        <v>0</v>
      </c>
      <c r="J178" s="61">
        <f>J179+J180</f>
        <v>0</v>
      </c>
      <c r="K178" s="79">
        <f t="shared" ref="K178:S178" si="690">K179+K180</f>
        <v>0</v>
      </c>
      <c r="L178" s="304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O179+O180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79">
        <f t="shared" si="690"/>
        <v>0</v>
      </c>
      <c r="T178" s="239">
        <f>SUM(U178:AE178)</f>
        <v>0</v>
      </c>
      <c r="U178" s="77">
        <f>U179+U180</f>
        <v>0</v>
      </c>
      <c r="V178" s="61">
        <f>V179+V180</f>
        <v>0</v>
      </c>
      <c r="W178" s="79">
        <f t="shared" ref="W178:AE178" si="692">W179+W180</f>
        <v>0</v>
      </c>
      <c r="X178" s="304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AA179+AA180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79">
        <f t="shared" si="692"/>
        <v>0</v>
      </c>
      <c r="AF178" s="264">
        <f>SUM(AG178:AQ178)</f>
        <v>0</v>
      </c>
      <c r="AG178" s="318">
        <f>AG179+AG180</f>
        <v>0</v>
      </c>
      <c r="AH178" s="265">
        <f>AH179+AH180</f>
        <v>0</v>
      </c>
      <c r="AI178" s="241">
        <f t="shared" ref="AI178:AQ178" si="694">AI179+AI180</f>
        <v>0</v>
      </c>
      <c r="AJ178" s="306">
        <f t="shared" si="694"/>
        <v>0</v>
      </c>
      <c r="AK178" s="242">
        <f t="shared" si="694"/>
        <v>0</v>
      </c>
      <c r="AL178" s="243">
        <f t="shared" si="694"/>
        <v>0</v>
      </c>
      <c r="AM178" s="243">
        <f t="shared" ref="AM178" si="695">AM179+AM180</f>
        <v>0</v>
      </c>
      <c r="AN178" s="243">
        <f t="shared" si="694"/>
        <v>0</v>
      </c>
      <c r="AO178" s="243">
        <f t="shared" si="694"/>
        <v>0</v>
      </c>
      <c r="AP178" s="243">
        <f t="shared" si="694"/>
        <v>0</v>
      </c>
      <c r="AQ178" s="241">
        <f t="shared" si="694"/>
        <v>0</v>
      </c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92"/>
      <c r="BX178" s="192"/>
      <c r="BY178" s="192"/>
      <c r="BZ178" s="192"/>
      <c r="CA178" s="192"/>
      <c r="CB178" s="192"/>
      <c r="CC178" s="192"/>
      <c r="CD178" s="192"/>
      <c r="CE178" s="192"/>
      <c r="CF178" s="192"/>
      <c r="CG178" s="192"/>
      <c r="CH178" s="192"/>
      <c r="CI178" s="192"/>
      <c r="CJ178" s="192"/>
      <c r="CK178" s="192"/>
      <c r="CL178" s="192"/>
      <c r="CM178" s="192"/>
      <c r="CN178" s="192"/>
      <c r="CO178" s="192"/>
      <c r="CP178" s="192"/>
      <c r="CQ178" s="192"/>
      <c r="CR178" s="192"/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</row>
    <row r="179" spans="1:136" s="72" customFormat="1" ht="15.75" customHeight="1">
      <c r="A179" s="232"/>
      <c r="B179" s="181"/>
      <c r="C179" s="181">
        <v>322</v>
      </c>
      <c r="D179" s="566" t="s">
        <v>6</v>
      </c>
      <c r="E179" s="566"/>
      <c r="F179" s="566"/>
      <c r="G179" s="566"/>
      <c r="H179" s="76">
        <f>SUM(I179:S179)</f>
        <v>0</v>
      </c>
      <c r="I179" s="80"/>
      <c r="J179" s="94"/>
      <c r="K179" s="82"/>
      <c r="L179" s="305"/>
      <c r="M179" s="120"/>
      <c r="N179" s="81"/>
      <c r="O179" s="81"/>
      <c r="P179" s="81"/>
      <c r="Q179" s="81"/>
      <c r="R179" s="81"/>
      <c r="S179" s="82"/>
      <c r="T179" s="28">
        <f>SUM(U179:AE179)</f>
        <v>0</v>
      </c>
      <c r="U179" s="80"/>
      <c r="V179" s="94"/>
      <c r="W179" s="82"/>
      <c r="X179" s="305"/>
      <c r="Y179" s="120"/>
      <c r="Z179" s="81"/>
      <c r="AA179" s="81"/>
      <c r="AB179" s="81"/>
      <c r="AC179" s="81"/>
      <c r="AD179" s="81"/>
      <c r="AE179" s="82"/>
      <c r="AF179" s="109">
        <f>SUM(AG179:AQ179)</f>
        <v>0</v>
      </c>
      <c r="AG179" s="29">
        <f t="shared" ref="AG179:AG180" si="696">I179+U179</f>
        <v>0</v>
      </c>
      <c r="AH179" s="92">
        <f t="shared" ref="AH179:AH180" si="697">J179+V179</f>
        <v>0</v>
      </c>
      <c r="AI179" s="31">
        <f t="shared" ref="AI179:AI180" si="698">K179+W179</f>
        <v>0</v>
      </c>
      <c r="AJ179" s="329">
        <f t="shared" ref="AJ179:AJ180" si="699">L179+X179</f>
        <v>0</v>
      </c>
      <c r="AK179" s="292">
        <f t="shared" ref="AK179:AK180" si="700">M179+Y179</f>
        <v>0</v>
      </c>
      <c r="AL179" s="30">
        <f t="shared" ref="AL179:AL180" si="701">N179+Z179</f>
        <v>0</v>
      </c>
      <c r="AM179" s="30">
        <f t="shared" ref="AM179:AM180" si="702">O179+AA179</f>
        <v>0</v>
      </c>
      <c r="AN179" s="30">
        <f t="shared" ref="AN179:AN180" si="703">P179+AB179</f>
        <v>0</v>
      </c>
      <c r="AO179" s="30">
        <f t="shared" ref="AO179:AO180" si="704">Q179+AC179</f>
        <v>0</v>
      </c>
      <c r="AP179" s="30">
        <f t="shared" ref="AP179:AP180" si="705">R179+AD179</f>
        <v>0</v>
      </c>
      <c r="AQ179" s="31">
        <f t="shared" ref="AQ179:AQ180" si="706">S179+AE179</f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customHeight="1">
      <c r="A180" s="232"/>
      <c r="B180" s="181"/>
      <c r="C180" s="181">
        <v>323</v>
      </c>
      <c r="D180" s="566" t="s">
        <v>7</v>
      </c>
      <c r="E180" s="566"/>
      <c r="F180" s="566"/>
      <c r="G180" s="566"/>
      <c r="H180" s="76">
        <f>SUM(I180:S180)</f>
        <v>0</v>
      </c>
      <c r="I180" s="80"/>
      <c r="J180" s="94"/>
      <c r="K180" s="82"/>
      <c r="L180" s="305"/>
      <c r="M180" s="120"/>
      <c r="N180" s="81"/>
      <c r="O180" s="81"/>
      <c r="P180" s="81"/>
      <c r="Q180" s="81"/>
      <c r="R180" s="81"/>
      <c r="S180" s="82"/>
      <c r="T180" s="28">
        <f>SUM(U180:AE180)</f>
        <v>0</v>
      </c>
      <c r="U180" s="80"/>
      <c r="V180" s="94"/>
      <c r="W180" s="82"/>
      <c r="X180" s="305"/>
      <c r="Y180" s="120"/>
      <c r="Z180" s="81"/>
      <c r="AA180" s="81"/>
      <c r="AB180" s="81"/>
      <c r="AC180" s="81"/>
      <c r="AD180" s="81"/>
      <c r="AE180" s="82"/>
      <c r="AF180" s="109">
        <f>SUM(AG180:AQ180)</f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9">
        <f t="shared" si="699"/>
        <v>0</v>
      </c>
      <c r="AK180" s="292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62" customFormat="1" ht="10.5" customHeight="1">
      <c r="A181" s="433"/>
      <c r="B181" s="434"/>
      <c r="C181" s="434"/>
      <c r="D181" s="435"/>
      <c r="E181" s="435"/>
      <c r="F181" s="435"/>
      <c r="G181" s="435"/>
      <c r="H181" s="91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1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1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127"/>
      <c r="AR181" s="208"/>
      <c r="AS181" s="193"/>
      <c r="AT181" s="193"/>
      <c r="AU181" s="193"/>
      <c r="AV181" s="193"/>
    </row>
    <row r="182" spans="1:136" s="110" customFormat="1" ht="27" customHeight="1">
      <c r="A182" s="608" t="s">
        <v>141</v>
      </c>
      <c r="B182" s="609"/>
      <c r="C182" s="609"/>
      <c r="D182" s="610" t="s">
        <v>142</v>
      </c>
      <c r="E182" s="610"/>
      <c r="F182" s="610"/>
      <c r="G182" s="611"/>
      <c r="H182" s="97">
        <f t="shared" ref="H182:H187" si="707">SUM(I182:S182)</f>
        <v>0</v>
      </c>
      <c r="I182" s="98">
        <f t="shared" ref="I182:J184" si="708">I183</f>
        <v>0</v>
      </c>
      <c r="J182" s="286">
        <f t="shared" si="708"/>
        <v>0</v>
      </c>
      <c r="K182" s="124">
        <f t="shared" ref="K182:S182" si="709">K183</f>
        <v>0</v>
      </c>
      <c r="L182" s="302">
        <f t="shared" si="709"/>
        <v>0</v>
      </c>
      <c r="M182" s="121">
        <f t="shared" si="709"/>
        <v>0</v>
      </c>
      <c r="N182" s="99">
        <f t="shared" si="709"/>
        <v>0</v>
      </c>
      <c r="O182" s="99">
        <f t="shared" si="709"/>
        <v>0</v>
      </c>
      <c r="P182" s="99">
        <f t="shared" si="709"/>
        <v>0</v>
      </c>
      <c r="Q182" s="99">
        <f t="shared" si="709"/>
        <v>0</v>
      </c>
      <c r="R182" s="99">
        <f t="shared" si="709"/>
        <v>0</v>
      </c>
      <c r="S182" s="124">
        <f t="shared" si="709"/>
        <v>0</v>
      </c>
      <c r="T182" s="248">
        <f t="shared" ref="T182:T187" si="710">SUM(U182:AE182)</f>
        <v>0</v>
      </c>
      <c r="U182" s="98">
        <f t="shared" ref="U182:AE182" si="711">U183</f>
        <v>0</v>
      </c>
      <c r="V182" s="286">
        <f t="shared" si="711"/>
        <v>0</v>
      </c>
      <c r="W182" s="124">
        <f t="shared" si="711"/>
        <v>0</v>
      </c>
      <c r="X182" s="302">
        <f t="shared" si="711"/>
        <v>0</v>
      </c>
      <c r="Y182" s="121">
        <f t="shared" si="711"/>
        <v>0</v>
      </c>
      <c r="Z182" s="99">
        <f t="shared" si="711"/>
        <v>0</v>
      </c>
      <c r="AA182" s="99">
        <f t="shared" si="711"/>
        <v>0</v>
      </c>
      <c r="AB182" s="99">
        <f t="shared" si="711"/>
        <v>0</v>
      </c>
      <c r="AC182" s="99">
        <f t="shared" si="711"/>
        <v>0</v>
      </c>
      <c r="AD182" s="99">
        <f t="shared" si="711"/>
        <v>0</v>
      </c>
      <c r="AE182" s="124">
        <f t="shared" si="711"/>
        <v>0</v>
      </c>
      <c r="AF182" s="262">
        <f t="shared" ref="AF182:AF187" si="712">SUM(AG182:AQ182)</f>
        <v>0</v>
      </c>
      <c r="AG182" s="465">
        <f t="shared" ref="AG182:AQ182" si="713">AG183</f>
        <v>0</v>
      </c>
      <c r="AH182" s="466">
        <f t="shared" si="713"/>
        <v>0</v>
      </c>
      <c r="AI182" s="467">
        <f t="shared" si="713"/>
        <v>0</v>
      </c>
      <c r="AJ182" s="468">
        <f t="shared" si="713"/>
        <v>0</v>
      </c>
      <c r="AK182" s="469">
        <f t="shared" si="713"/>
        <v>0</v>
      </c>
      <c r="AL182" s="470">
        <f t="shared" si="713"/>
        <v>0</v>
      </c>
      <c r="AM182" s="470">
        <f t="shared" si="713"/>
        <v>0</v>
      </c>
      <c r="AN182" s="470">
        <f t="shared" si="713"/>
        <v>0</v>
      </c>
      <c r="AO182" s="470">
        <f>AO183</f>
        <v>0</v>
      </c>
      <c r="AP182" s="470">
        <f t="shared" si="713"/>
        <v>0</v>
      </c>
      <c r="AQ182" s="467">
        <f t="shared" si="713"/>
        <v>0</v>
      </c>
      <c r="AR182" s="208"/>
      <c r="AS182" s="193"/>
      <c r="AT182" s="193"/>
      <c r="AU182" s="193"/>
      <c r="AV182" s="193"/>
      <c r="AW182" s="193"/>
      <c r="AX182" s="193"/>
      <c r="AY182" s="193"/>
      <c r="AZ182" s="193"/>
      <c r="BA182" s="193"/>
      <c r="BB182" s="193"/>
      <c r="BC182" s="193"/>
      <c r="BD182" s="193"/>
      <c r="BE182" s="193"/>
      <c r="BF182" s="193"/>
      <c r="BG182" s="193"/>
      <c r="BH182" s="193"/>
      <c r="BI182" s="193"/>
      <c r="BJ182" s="193"/>
      <c r="BK182" s="193"/>
      <c r="BL182" s="193"/>
      <c r="BM182" s="193"/>
      <c r="BN182" s="193"/>
      <c r="BO182" s="193"/>
      <c r="BP182" s="193"/>
      <c r="BQ182" s="193"/>
      <c r="BR182" s="193"/>
      <c r="BS182" s="193"/>
      <c r="BT182" s="193"/>
      <c r="BU182" s="193"/>
      <c r="BV182" s="193"/>
      <c r="BW182" s="193"/>
      <c r="BX182" s="193"/>
      <c r="BY182" s="193"/>
      <c r="BZ182" s="193"/>
      <c r="CA182" s="193"/>
      <c r="CB182" s="193"/>
      <c r="CC182" s="193"/>
      <c r="CD182" s="193"/>
      <c r="CE182" s="193"/>
      <c r="CF182" s="193"/>
      <c r="CG182" s="193"/>
      <c r="CH182" s="193"/>
      <c r="CI182" s="193"/>
      <c r="CJ182" s="193"/>
      <c r="CK182" s="193"/>
      <c r="CL182" s="193"/>
      <c r="CM182" s="193"/>
      <c r="CN182" s="193"/>
      <c r="CO182" s="193"/>
      <c r="CP182" s="193"/>
      <c r="CQ182" s="193"/>
      <c r="CR182" s="193"/>
      <c r="CS182" s="193"/>
      <c r="CT182" s="193"/>
      <c r="CU182" s="193"/>
      <c r="CV182" s="193"/>
      <c r="CW182" s="193"/>
      <c r="CX182" s="193"/>
      <c r="CY182" s="193"/>
      <c r="CZ182" s="193"/>
      <c r="DA182" s="193"/>
      <c r="DB182" s="193"/>
      <c r="DC182" s="193"/>
      <c r="DD182" s="193"/>
      <c r="DE182" s="193"/>
      <c r="DF182" s="193"/>
      <c r="DG182" s="193"/>
      <c r="DH182" s="193"/>
      <c r="DI182" s="193"/>
      <c r="DJ182" s="193"/>
      <c r="DK182" s="193"/>
      <c r="DL182" s="193"/>
      <c r="DM182" s="193"/>
      <c r="DN182" s="193"/>
      <c r="DO182" s="193"/>
      <c r="DP182" s="193"/>
      <c r="DQ182" s="193"/>
      <c r="DR182" s="193"/>
      <c r="DS182" s="193"/>
      <c r="DT182" s="193"/>
      <c r="DU182" s="193"/>
      <c r="DV182" s="193"/>
      <c r="DW182" s="193"/>
      <c r="DX182" s="193"/>
      <c r="DY182" s="193"/>
      <c r="DZ182" s="193"/>
      <c r="EA182" s="193"/>
      <c r="EB182" s="193"/>
      <c r="EC182" s="193"/>
      <c r="ED182" s="193"/>
      <c r="EE182" s="193"/>
      <c r="EF182" s="193"/>
    </row>
    <row r="183" spans="1:136" s="64" customFormat="1" ht="26.1" customHeight="1">
      <c r="A183" s="591" t="s">
        <v>143</v>
      </c>
      <c r="B183" s="592"/>
      <c r="C183" s="592"/>
      <c r="D183" s="589" t="s">
        <v>144</v>
      </c>
      <c r="E183" s="589"/>
      <c r="F183" s="589"/>
      <c r="G183" s="590"/>
      <c r="H183" s="83">
        <f t="shared" si="707"/>
        <v>0</v>
      </c>
      <c r="I183" s="84">
        <f t="shared" si="708"/>
        <v>0</v>
      </c>
      <c r="J183" s="287">
        <f t="shared" si="708"/>
        <v>0</v>
      </c>
      <c r="K183" s="86">
        <f t="shared" ref="K183:S184" si="714">K184</f>
        <v>0</v>
      </c>
      <c r="L183" s="303">
        <f t="shared" si="714"/>
        <v>0</v>
      </c>
      <c r="M183" s="122">
        <f t="shared" si="714"/>
        <v>0</v>
      </c>
      <c r="N183" s="85">
        <f t="shared" si="714"/>
        <v>0</v>
      </c>
      <c r="O183" s="85">
        <f t="shared" si="714"/>
        <v>0</v>
      </c>
      <c r="P183" s="85">
        <f t="shared" si="714"/>
        <v>0</v>
      </c>
      <c r="Q183" s="85">
        <f t="shared" si="714"/>
        <v>0</v>
      </c>
      <c r="R183" s="85">
        <f t="shared" si="714"/>
        <v>0</v>
      </c>
      <c r="S183" s="86">
        <f t="shared" si="714"/>
        <v>0</v>
      </c>
      <c r="T183" s="247">
        <f t="shared" si="710"/>
        <v>0</v>
      </c>
      <c r="U183" s="84">
        <f t="shared" ref="U183:AE184" si="715">U184</f>
        <v>0</v>
      </c>
      <c r="V183" s="287">
        <f t="shared" si="715"/>
        <v>0</v>
      </c>
      <c r="W183" s="86">
        <f t="shared" si="715"/>
        <v>0</v>
      </c>
      <c r="X183" s="303">
        <f t="shared" si="715"/>
        <v>0</v>
      </c>
      <c r="Y183" s="122">
        <f t="shared" si="715"/>
        <v>0</v>
      </c>
      <c r="Z183" s="85">
        <f t="shared" si="715"/>
        <v>0</v>
      </c>
      <c r="AA183" s="85">
        <f t="shared" si="715"/>
        <v>0</v>
      </c>
      <c r="AB183" s="85">
        <f t="shared" si="715"/>
        <v>0</v>
      </c>
      <c r="AC183" s="85">
        <f t="shared" si="715"/>
        <v>0</v>
      </c>
      <c r="AD183" s="85">
        <f t="shared" si="715"/>
        <v>0</v>
      </c>
      <c r="AE183" s="86">
        <f t="shared" si="715"/>
        <v>0</v>
      </c>
      <c r="AF183" s="263">
        <f t="shared" si="712"/>
        <v>0</v>
      </c>
      <c r="AG183" s="471">
        <f t="shared" ref="AG183:AN184" si="716">AG184</f>
        <v>0</v>
      </c>
      <c r="AH183" s="472">
        <f t="shared" si="716"/>
        <v>0</v>
      </c>
      <c r="AI183" s="473">
        <f t="shared" si="716"/>
        <v>0</v>
      </c>
      <c r="AJ183" s="474">
        <f t="shared" si="716"/>
        <v>0</v>
      </c>
      <c r="AK183" s="475">
        <f t="shared" si="716"/>
        <v>0</v>
      </c>
      <c r="AL183" s="476">
        <f t="shared" si="716"/>
        <v>0</v>
      </c>
      <c r="AM183" s="476">
        <f t="shared" si="716"/>
        <v>0</v>
      </c>
      <c r="AN183" s="476">
        <f t="shared" si="716"/>
        <v>0</v>
      </c>
      <c r="AO183" s="476">
        <f>AO184</f>
        <v>0</v>
      </c>
      <c r="AP183" s="476">
        <f>AP184</f>
        <v>0</v>
      </c>
      <c r="AQ183" s="473">
        <f>AQ184</f>
        <v>0</v>
      </c>
      <c r="AR183" s="208"/>
      <c r="AS183" s="192"/>
      <c r="AT183" s="192"/>
      <c r="AU183" s="192"/>
      <c r="AV183" s="192"/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1"/>
      <c r="CD183" s="191"/>
      <c r="CE183" s="191"/>
      <c r="CF183" s="191"/>
      <c r="CG183" s="191"/>
      <c r="CH183" s="191"/>
      <c r="CI183" s="191"/>
      <c r="CJ183" s="191"/>
      <c r="CK183" s="191"/>
      <c r="CL183" s="191"/>
      <c r="CM183" s="191"/>
      <c r="CN183" s="191"/>
      <c r="CO183" s="191"/>
      <c r="CP183" s="191"/>
      <c r="CQ183" s="191"/>
      <c r="CR183" s="191"/>
      <c r="CS183" s="191"/>
      <c r="CT183" s="191"/>
      <c r="CU183" s="191"/>
      <c r="CV183" s="191"/>
      <c r="CW183" s="191"/>
      <c r="CX183" s="191"/>
      <c r="CY183" s="191"/>
      <c r="CZ183" s="191"/>
      <c r="DA183" s="191"/>
      <c r="DB183" s="191"/>
      <c r="DC183" s="191"/>
      <c r="DD183" s="191"/>
      <c r="DE183" s="191"/>
      <c r="DF183" s="191"/>
      <c r="DG183" s="191"/>
      <c r="DH183" s="191"/>
      <c r="DI183" s="191"/>
      <c r="DJ183" s="191"/>
      <c r="DK183" s="191"/>
      <c r="DL183" s="191"/>
      <c r="DM183" s="191"/>
      <c r="DN183" s="191"/>
      <c r="DO183" s="191"/>
      <c r="DP183" s="191"/>
      <c r="DQ183" s="191"/>
      <c r="DR183" s="191"/>
      <c r="DS183" s="191"/>
      <c r="DT183" s="191"/>
      <c r="DU183" s="191"/>
      <c r="DV183" s="191"/>
      <c r="DW183" s="191"/>
      <c r="DX183" s="191"/>
      <c r="DY183" s="191"/>
      <c r="DZ183" s="191"/>
      <c r="EA183" s="191"/>
      <c r="EB183" s="191"/>
      <c r="EC183" s="191"/>
      <c r="ED183" s="191"/>
      <c r="EE183" s="191"/>
      <c r="EF183" s="191"/>
    </row>
    <row r="184" spans="1:136" s="74" customFormat="1" ht="27" customHeight="1">
      <c r="A184" s="439">
        <v>5</v>
      </c>
      <c r="B184" s="68"/>
      <c r="C184" s="68"/>
      <c r="D184" s="570" t="s">
        <v>69</v>
      </c>
      <c r="E184" s="570"/>
      <c r="F184" s="570"/>
      <c r="G184" s="571"/>
      <c r="H184" s="75">
        <f t="shared" si="707"/>
        <v>0</v>
      </c>
      <c r="I184" s="77">
        <f t="shared" si="708"/>
        <v>0</v>
      </c>
      <c r="J184" s="61">
        <f t="shared" si="708"/>
        <v>0</v>
      </c>
      <c r="K184" s="79">
        <f t="shared" si="714"/>
        <v>0</v>
      </c>
      <c r="L184" s="304">
        <f t="shared" si="714"/>
        <v>0</v>
      </c>
      <c r="M184" s="95">
        <f t="shared" si="714"/>
        <v>0</v>
      </c>
      <c r="N184" s="78">
        <f t="shared" si="714"/>
        <v>0</v>
      </c>
      <c r="O184" s="78">
        <f t="shared" si="714"/>
        <v>0</v>
      </c>
      <c r="P184" s="78">
        <f t="shared" si="714"/>
        <v>0</v>
      </c>
      <c r="Q184" s="78">
        <f t="shared" si="714"/>
        <v>0</v>
      </c>
      <c r="R184" s="78">
        <f t="shared" si="714"/>
        <v>0</v>
      </c>
      <c r="S184" s="79">
        <f t="shared" si="714"/>
        <v>0</v>
      </c>
      <c r="T184" s="239">
        <f t="shared" si="710"/>
        <v>0</v>
      </c>
      <c r="U184" s="77">
        <f t="shared" si="715"/>
        <v>0</v>
      </c>
      <c r="V184" s="61">
        <f t="shared" si="715"/>
        <v>0</v>
      </c>
      <c r="W184" s="79">
        <f t="shared" si="715"/>
        <v>0</v>
      </c>
      <c r="X184" s="304">
        <f t="shared" si="715"/>
        <v>0</v>
      </c>
      <c r="Y184" s="95">
        <f t="shared" si="715"/>
        <v>0</v>
      </c>
      <c r="Z184" s="78">
        <f t="shared" si="715"/>
        <v>0</v>
      </c>
      <c r="AA184" s="78">
        <f t="shared" si="715"/>
        <v>0</v>
      </c>
      <c r="AB184" s="78">
        <f t="shared" si="715"/>
        <v>0</v>
      </c>
      <c r="AC184" s="78">
        <f t="shared" si="715"/>
        <v>0</v>
      </c>
      <c r="AD184" s="78">
        <f t="shared" si="715"/>
        <v>0</v>
      </c>
      <c r="AE184" s="79">
        <f t="shared" si="715"/>
        <v>0</v>
      </c>
      <c r="AF184" s="264">
        <f t="shared" si="712"/>
        <v>0</v>
      </c>
      <c r="AG184" s="318">
        <f t="shared" si="716"/>
        <v>0</v>
      </c>
      <c r="AH184" s="265">
        <f t="shared" si="716"/>
        <v>0</v>
      </c>
      <c r="AI184" s="241">
        <f t="shared" si="716"/>
        <v>0</v>
      </c>
      <c r="AJ184" s="306">
        <f t="shared" si="716"/>
        <v>0</v>
      </c>
      <c r="AK184" s="242">
        <f t="shared" si="716"/>
        <v>0</v>
      </c>
      <c r="AL184" s="243">
        <f t="shared" si="716"/>
        <v>0</v>
      </c>
      <c r="AM184" s="243">
        <f t="shared" si="716"/>
        <v>0</v>
      </c>
      <c r="AN184" s="243">
        <f t="shared" si="716"/>
        <v>0</v>
      </c>
      <c r="AO184" s="243">
        <f>AO185</f>
        <v>0</v>
      </c>
      <c r="AP184" s="243">
        <f>AP185</f>
        <v>0</v>
      </c>
      <c r="AQ184" s="241">
        <f>AQ185</f>
        <v>0</v>
      </c>
      <c r="AR184" s="210"/>
      <c r="AS184" s="62"/>
      <c r="AT184" s="62"/>
      <c r="AU184" s="89"/>
      <c r="AV184" s="89"/>
      <c r="AW184" s="194"/>
      <c r="AX184" s="194"/>
      <c r="AY184" s="194"/>
      <c r="AZ184" s="194"/>
      <c r="BA184" s="194"/>
      <c r="BB184" s="194"/>
      <c r="BC184" s="194"/>
      <c r="BD184" s="194"/>
      <c r="BE184" s="194"/>
      <c r="BF184" s="194"/>
      <c r="BG184" s="194"/>
      <c r="BH184" s="194"/>
      <c r="BI184" s="194"/>
      <c r="BJ184" s="194"/>
      <c r="BK184" s="194"/>
      <c r="BL184" s="194"/>
      <c r="BM184" s="194"/>
      <c r="BN184" s="194"/>
      <c r="BO184" s="194"/>
      <c r="BP184" s="194"/>
      <c r="BQ184" s="194"/>
      <c r="BR184" s="194"/>
      <c r="BS184" s="194"/>
      <c r="BT184" s="194"/>
      <c r="BU184" s="194"/>
      <c r="BV184" s="194"/>
      <c r="BW184" s="194"/>
      <c r="BX184" s="194"/>
      <c r="BY184" s="194"/>
      <c r="BZ184" s="194"/>
      <c r="CA184" s="194"/>
      <c r="CB184" s="194"/>
      <c r="CC184" s="194"/>
      <c r="CD184" s="194"/>
      <c r="CE184" s="194"/>
      <c r="CF184" s="194"/>
      <c r="CG184" s="194"/>
      <c r="CH184" s="194"/>
      <c r="CI184" s="194"/>
      <c r="CJ184" s="194"/>
      <c r="CK184" s="194"/>
      <c r="CL184" s="194"/>
      <c r="CM184" s="194"/>
      <c r="CN184" s="194"/>
      <c r="CO184" s="194"/>
      <c r="CP184" s="194"/>
      <c r="CQ184" s="194"/>
      <c r="CR184" s="194"/>
      <c r="CS184" s="194"/>
      <c r="CT184" s="194"/>
      <c r="CU184" s="194"/>
      <c r="CV184" s="194"/>
      <c r="CW184" s="194"/>
      <c r="CX184" s="194"/>
      <c r="CY184" s="194"/>
      <c r="CZ184" s="194"/>
      <c r="DA184" s="194"/>
      <c r="DB184" s="194"/>
      <c r="DC184" s="194"/>
      <c r="DD184" s="194"/>
      <c r="DE184" s="194"/>
      <c r="DF184" s="194"/>
      <c r="DG184" s="194"/>
      <c r="DH184" s="194"/>
      <c r="DI184" s="194"/>
      <c r="DJ184" s="194"/>
      <c r="DK184" s="194"/>
      <c r="DL184" s="194"/>
      <c r="DM184" s="194"/>
      <c r="DN184" s="194"/>
      <c r="DO184" s="194"/>
      <c r="DP184" s="194"/>
      <c r="DQ184" s="194"/>
      <c r="DR184" s="194"/>
      <c r="DS184" s="194"/>
      <c r="DT184" s="194"/>
      <c r="DU184" s="194"/>
      <c r="DV184" s="194"/>
      <c r="DW184" s="194"/>
      <c r="DX184" s="194"/>
      <c r="DY184" s="194"/>
      <c r="DZ184" s="194"/>
      <c r="EA184" s="194"/>
      <c r="EB184" s="194"/>
      <c r="EC184" s="194"/>
      <c r="ED184" s="194"/>
      <c r="EE184" s="194"/>
      <c r="EF184" s="194"/>
    </row>
    <row r="185" spans="1:136" s="73" customFormat="1" ht="29.45" customHeight="1">
      <c r="A185" s="568">
        <v>54</v>
      </c>
      <c r="B185" s="569"/>
      <c r="C185" s="60"/>
      <c r="D185" s="570" t="s">
        <v>67</v>
      </c>
      <c r="E185" s="570"/>
      <c r="F185" s="570"/>
      <c r="G185" s="571"/>
      <c r="H185" s="75">
        <f t="shared" si="707"/>
        <v>0</v>
      </c>
      <c r="I185" s="77">
        <f t="shared" ref="I185:S185" si="717">I186+I187</f>
        <v>0</v>
      </c>
      <c r="J185" s="61">
        <f t="shared" ref="J185" si="718">J186+J187</f>
        <v>0</v>
      </c>
      <c r="K185" s="79">
        <f t="shared" si="717"/>
        <v>0</v>
      </c>
      <c r="L185" s="304">
        <f t="shared" si="717"/>
        <v>0</v>
      </c>
      <c r="M185" s="95">
        <f t="shared" si="717"/>
        <v>0</v>
      </c>
      <c r="N185" s="78">
        <f t="shared" si="717"/>
        <v>0</v>
      </c>
      <c r="O185" s="78">
        <f t="shared" ref="O185" si="719">O186+O187</f>
        <v>0</v>
      </c>
      <c r="P185" s="78">
        <f t="shared" si="717"/>
        <v>0</v>
      </c>
      <c r="Q185" s="78">
        <f t="shared" si="717"/>
        <v>0</v>
      </c>
      <c r="R185" s="78">
        <f t="shared" si="717"/>
        <v>0</v>
      </c>
      <c r="S185" s="79">
        <f t="shared" si="717"/>
        <v>0</v>
      </c>
      <c r="T185" s="239">
        <f t="shared" si="710"/>
        <v>0</v>
      </c>
      <c r="U185" s="77">
        <f t="shared" ref="U185:AE185" si="720">U186+U187</f>
        <v>0</v>
      </c>
      <c r="V185" s="61">
        <f t="shared" ref="V185" si="721">V186+V187</f>
        <v>0</v>
      </c>
      <c r="W185" s="79">
        <f t="shared" si="720"/>
        <v>0</v>
      </c>
      <c r="X185" s="304">
        <f t="shared" si="720"/>
        <v>0</v>
      </c>
      <c r="Y185" s="95">
        <f t="shared" si="720"/>
        <v>0</v>
      </c>
      <c r="Z185" s="78">
        <f t="shared" si="720"/>
        <v>0</v>
      </c>
      <c r="AA185" s="78">
        <f t="shared" ref="AA185" si="722">AA186+AA187</f>
        <v>0</v>
      </c>
      <c r="AB185" s="78">
        <f t="shared" si="720"/>
        <v>0</v>
      </c>
      <c r="AC185" s="78">
        <f t="shared" si="720"/>
        <v>0</v>
      </c>
      <c r="AD185" s="78">
        <f t="shared" si="720"/>
        <v>0</v>
      </c>
      <c r="AE185" s="79">
        <f t="shared" si="720"/>
        <v>0</v>
      </c>
      <c r="AF185" s="264">
        <f t="shared" si="712"/>
        <v>0</v>
      </c>
      <c r="AG185" s="318">
        <f t="shared" ref="AG185:AQ185" si="723">AG186+AG187</f>
        <v>0</v>
      </c>
      <c r="AH185" s="265">
        <f t="shared" ref="AH185" si="724">AH186+AH187</f>
        <v>0</v>
      </c>
      <c r="AI185" s="241">
        <f t="shared" si="723"/>
        <v>0</v>
      </c>
      <c r="AJ185" s="306">
        <f t="shared" si="723"/>
        <v>0</v>
      </c>
      <c r="AK185" s="242">
        <f t="shared" si="723"/>
        <v>0</v>
      </c>
      <c r="AL185" s="243">
        <f t="shared" si="723"/>
        <v>0</v>
      </c>
      <c r="AM185" s="243">
        <f t="shared" ref="AM185" si="725">AM186+AM187</f>
        <v>0</v>
      </c>
      <c r="AN185" s="243">
        <f t="shared" si="723"/>
        <v>0</v>
      </c>
      <c r="AO185" s="243">
        <f t="shared" si="723"/>
        <v>0</v>
      </c>
      <c r="AP185" s="243">
        <f t="shared" si="723"/>
        <v>0</v>
      </c>
      <c r="AQ185" s="241">
        <f t="shared" si="723"/>
        <v>0</v>
      </c>
      <c r="AR185" s="211"/>
      <c r="AS185" s="62"/>
      <c r="AT185" s="62"/>
      <c r="AU185" s="89"/>
      <c r="AV185" s="89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92"/>
      <c r="BX185" s="192"/>
      <c r="BY185" s="192"/>
      <c r="BZ185" s="192"/>
      <c r="CA185" s="192"/>
      <c r="CB185" s="192"/>
      <c r="CC185" s="192"/>
      <c r="CD185" s="192"/>
      <c r="CE185" s="192"/>
      <c r="CF185" s="192"/>
      <c r="CG185" s="192"/>
      <c r="CH185" s="192"/>
      <c r="CI185" s="192"/>
      <c r="CJ185" s="192"/>
      <c r="CK185" s="192"/>
      <c r="CL185" s="192"/>
      <c r="CM185" s="192"/>
      <c r="CN185" s="192"/>
      <c r="CO185" s="192"/>
      <c r="CP185" s="192"/>
      <c r="CQ185" s="192"/>
      <c r="CR185" s="192"/>
      <c r="CS185" s="192"/>
      <c r="CT185" s="192"/>
      <c r="CU185" s="192"/>
      <c r="CV185" s="192"/>
      <c r="CW185" s="192"/>
      <c r="CX185" s="192"/>
      <c r="CY185" s="192"/>
      <c r="CZ185" s="192"/>
      <c r="DA185" s="192"/>
      <c r="DB185" s="192"/>
      <c r="DC185" s="192"/>
      <c r="DD185" s="192"/>
      <c r="DE185" s="192"/>
      <c r="DF185" s="192"/>
      <c r="DG185" s="192"/>
      <c r="DH185" s="192"/>
      <c r="DI185" s="192"/>
      <c r="DJ185" s="192"/>
      <c r="DK185" s="192"/>
      <c r="DL185" s="192"/>
      <c r="DM185" s="192"/>
      <c r="DN185" s="192"/>
      <c r="DO185" s="192"/>
      <c r="DP185" s="192"/>
      <c r="DQ185" s="192"/>
      <c r="DR185" s="192"/>
      <c r="DS185" s="192"/>
      <c r="DT185" s="192"/>
      <c r="DU185" s="192"/>
      <c r="DV185" s="192"/>
      <c r="DW185" s="192"/>
      <c r="DX185" s="192"/>
      <c r="DY185" s="192"/>
      <c r="DZ185" s="192"/>
      <c r="EA185" s="192"/>
      <c r="EB185" s="192"/>
      <c r="EC185" s="192"/>
      <c r="ED185" s="192"/>
      <c r="EE185" s="192"/>
      <c r="EF185" s="192"/>
    </row>
    <row r="186" spans="1:136" s="72" customFormat="1" ht="39.75" customHeight="1">
      <c r="A186" s="222"/>
      <c r="B186" s="181"/>
      <c r="C186" s="181">
        <v>544</v>
      </c>
      <c r="D186" s="566" t="s">
        <v>68</v>
      </c>
      <c r="E186" s="566"/>
      <c r="F186" s="566"/>
      <c r="G186" s="567"/>
      <c r="H186" s="28">
        <f t="shared" si="707"/>
        <v>0</v>
      </c>
      <c r="I186" s="80"/>
      <c r="J186" s="94"/>
      <c r="K186" s="82"/>
      <c r="L186" s="305"/>
      <c r="M186" s="120"/>
      <c r="N186" s="81"/>
      <c r="O186" s="81"/>
      <c r="P186" s="81"/>
      <c r="Q186" s="81"/>
      <c r="R186" s="81"/>
      <c r="S186" s="82"/>
      <c r="T186" s="28">
        <f t="shared" si="710"/>
        <v>0</v>
      </c>
      <c r="U186" s="80"/>
      <c r="V186" s="94"/>
      <c r="W186" s="82"/>
      <c r="X186" s="305"/>
      <c r="Y186" s="120"/>
      <c r="Z186" s="81"/>
      <c r="AA186" s="81"/>
      <c r="AB186" s="81"/>
      <c r="AC186" s="81"/>
      <c r="AD186" s="81"/>
      <c r="AE186" s="82"/>
      <c r="AF186" s="109">
        <f t="shared" si="712"/>
        <v>0</v>
      </c>
      <c r="AG186" s="29">
        <f t="shared" ref="AG186" si="726">I186+U186</f>
        <v>0</v>
      </c>
      <c r="AH186" s="92">
        <f t="shared" ref="AH186:AH187" si="727">J186+V186</f>
        <v>0</v>
      </c>
      <c r="AI186" s="31">
        <f t="shared" ref="AI186:AI187" si="728">K186+W186</f>
        <v>0</v>
      </c>
      <c r="AJ186" s="329">
        <f t="shared" ref="AJ186:AJ187" si="729">L186+X186</f>
        <v>0</v>
      </c>
      <c r="AK186" s="292">
        <f t="shared" ref="AK186:AK187" si="730">M186+Y186</f>
        <v>0</v>
      </c>
      <c r="AL186" s="30">
        <f t="shared" ref="AL186:AL187" si="731">N186+Z186</f>
        <v>0</v>
      </c>
      <c r="AM186" s="30">
        <f t="shared" ref="AM186:AM187" si="732">O186+AA186</f>
        <v>0</v>
      </c>
      <c r="AN186" s="30">
        <f t="shared" ref="AN186:AN187" si="733">P186+AB186</f>
        <v>0</v>
      </c>
      <c r="AO186" s="30">
        <f t="shared" ref="AO186:AO187" si="734">Q186+AC186</f>
        <v>0</v>
      </c>
      <c r="AP186" s="30">
        <f t="shared" ref="AP186:AP187" si="735">R186+AD186</f>
        <v>0</v>
      </c>
      <c r="AQ186" s="31">
        <f t="shared" ref="AQ186:AQ187" si="736">S186+AE186</f>
        <v>0</v>
      </c>
      <c r="AR186" s="211"/>
      <c r="AS186" s="62"/>
      <c r="AT186" s="62"/>
      <c r="AU186" s="62"/>
      <c r="AV186" s="62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72" customFormat="1" ht="34.5" customHeight="1">
      <c r="A187" s="222"/>
      <c r="B187" s="181"/>
      <c r="C187" s="181">
        <v>545</v>
      </c>
      <c r="D187" s="566" t="s">
        <v>81</v>
      </c>
      <c r="E187" s="566"/>
      <c r="F187" s="566"/>
      <c r="G187" s="567"/>
      <c r="H187" s="28">
        <f t="shared" si="707"/>
        <v>0</v>
      </c>
      <c r="I187" s="80"/>
      <c r="J187" s="94"/>
      <c r="K187" s="82"/>
      <c r="L187" s="305"/>
      <c r="M187" s="120"/>
      <c r="N187" s="81"/>
      <c r="O187" s="81"/>
      <c r="P187" s="81"/>
      <c r="Q187" s="81"/>
      <c r="R187" s="81"/>
      <c r="S187" s="82"/>
      <c r="T187" s="28">
        <f t="shared" si="710"/>
        <v>0</v>
      </c>
      <c r="U187" s="80"/>
      <c r="V187" s="94"/>
      <c r="W187" s="82"/>
      <c r="X187" s="305"/>
      <c r="Y187" s="120"/>
      <c r="Z187" s="81"/>
      <c r="AA187" s="81"/>
      <c r="AB187" s="81"/>
      <c r="AC187" s="81"/>
      <c r="AD187" s="81"/>
      <c r="AE187" s="82"/>
      <c r="AF187" s="109">
        <f t="shared" si="712"/>
        <v>0</v>
      </c>
      <c r="AG187" s="29">
        <f>I187+U187</f>
        <v>0</v>
      </c>
      <c r="AH187" s="92">
        <f t="shared" si="727"/>
        <v>0</v>
      </c>
      <c r="AI187" s="31">
        <f t="shared" si="728"/>
        <v>0</v>
      </c>
      <c r="AJ187" s="329">
        <f t="shared" si="729"/>
        <v>0</v>
      </c>
      <c r="AK187" s="292">
        <f t="shared" si="730"/>
        <v>0</v>
      </c>
      <c r="AL187" s="30">
        <f t="shared" si="731"/>
        <v>0</v>
      </c>
      <c r="AM187" s="30">
        <f t="shared" si="732"/>
        <v>0</v>
      </c>
      <c r="AN187" s="30">
        <f t="shared" si="733"/>
        <v>0</v>
      </c>
      <c r="AO187" s="30">
        <f t="shared" si="734"/>
        <v>0</v>
      </c>
      <c r="AP187" s="30">
        <f t="shared" si="735"/>
        <v>0</v>
      </c>
      <c r="AQ187" s="31">
        <f t="shared" si="736"/>
        <v>0</v>
      </c>
      <c r="AR187" s="211"/>
      <c r="AS187" s="193"/>
      <c r="AT187" s="193"/>
      <c r="AU187" s="193"/>
      <c r="AV187" s="193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89"/>
      <c r="DF187" s="89"/>
      <c r="DG187" s="89"/>
      <c r="DH187" s="89"/>
      <c r="DI187" s="89"/>
      <c r="DJ187" s="89"/>
      <c r="DK187" s="89"/>
      <c r="DL187" s="89"/>
      <c r="DM187" s="89"/>
      <c r="DN187" s="89"/>
      <c r="DO187" s="89"/>
      <c r="DP187" s="89"/>
      <c r="DQ187" s="89"/>
      <c r="DR187" s="89"/>
      <c r="DS187" s="89"/>
      <c r="DT187" s="89"/>
      <c r="DU187" s="89"/>
      <c r="DV187" s="89"/>
      <c r="DW187" s="89"/>
      <c r="DX187" s="89"/>
      <c r="DY187" s="89"/>
      <c r="DZ187" s="89"/>
      <c r="EA187" s="89"/>
      <c r="EB187" s="89"/>
      <c r="EC187" s="89"/>
      <c r="ED187" s="89"/>
      <c r="EE187" s="89"/>
      <c r="EF187" s="89"/>
    </row>
    <row r="188" spans="1:136" s="62" customFormat="1" ht="35.25" customHeight="1">
      <c r="A188" s="87"/>
      <c r="B188" s="87"/>
      <c r="C188" s="87"/>
      <c r="D188" s="88"/>
      <c r="E188" s="88"/>
      <c r="F188" s="88"/>
      <c r="G188" s="88"/>
      <c r="H188" s="91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1"/>
      <c r="U188" s="92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1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208"/>
      <c r="AS188" s="441"/>
      <c r="AT188" s="441"/>
      <c r="AU188" s="441"/>
      <c r="AV188" s="441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</row>
    <row r="189" spans="1:136" s="89" customFormat="1" ht="28.5" customHeight="1">
      <c r="A189" s="62"/>
      <c r="B189" s="220"/>
      <c r="C189" s="220"/>
      <c r="D189" s="220"/>
      <c r="E189" s="88"/>
      <c r="F189" s="62"/>
      <c r="G189" s="249"/>
      <c r="H189" s="213"/>
      <c r="I189" s="266"/>
      <c r="J189" s="266"/>
      <c r="K189" s="266"/>
      <c r="L189" s="266"/>
      <c r="M189" s="92"/>
      <c r="N189" s="62"/>
      <c r="O189" s="62"/>
      <c r="P189" s="93"/>
      <c r="Q189" s="266"/>
      <c r="R189" s="266"/>
      <c r="S189" s="266"/>
      <c r="T189" s="213"/>
      <c r="U189" s="249"/>
      <c r="V189" s="249"/>
      <c r="W189" s="249"/>
      <c r="X189" s="249"/>
      <c r="Y189" s="92"/>
      <c r="Z189" s="62"/>
      <c r="AA189" s="62"/>
      <c r="AF189" s="431" t="s">
        <v>83</v>
      </c>
      <c r="AG189" s="634"/>
      <c r="AH189" s="634"/>
      <c r="AI189" s="634"/>
      <c r="AK189" s="92"/>
      <c r="AN189" s="93" t="s">
        <v>84</v>
      </c>
      <c r="AO189" s="634"/>
      <c r="AP189" s="634"/>
      <c r="AQ189" s="634"/>
      <c r="AR189" s="200"/>
      <c r="AS189" s="216"/>
      <c r="AT189" s="216"/>
      <c r="AU189" s="186"/>
      <c r="AV189" s="186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</row>
    <row r="190" spans="1:136" s="62" customFormat="1" ht="15" customHeight="1">
      <c r="A190" s="87"/>
      <c r="B190" s="87"/>
      <c r="C190" s="87"/>
      <c r="D190" s="221"/>
      <c r="E190" s="88"/>
      <c r="G190" s="249"/>
      <c r="H190" s="249"/>
      <c r="I190" s="633"/>
      <c r="J190" s="633"/>
      <c r="K190" s="633"/>
      <c r="L190" s="633"/>
      <c r="M190" s="92"/>
      <c r="P190" s="92"/>
      <c r="Q190" s="633"/>
      <c r="R190" s="633"/>
      <c r="S190" s="633"/>
      <c r="T190" s="249"/>
      <c r="U190" s="633"/>
      <c r="V190" s="633"/>
      <c r="W190" s="633"/>
      <c r="X190" s="633"/>
      <c r="Y190" s="92"/>
      <c r="AF190" s="249"/>
      <c r="AG190" s="635" t="s">
        <v>119</v>
      </c>
      <c r="AH190" s="635"/>
      <c r="AI190" s="635"/>
      <c r="AK190" s="92"/>
      <c r="AN190" s="92"/>
      <c r="AO190" s="635" t="s">
        <v>119</v>
      </c>
      <c r="AP190" s="635"/>
      <c r="AQ190" s="635"/>
      <c r="AR190" s="185"/>
      <c r="AS190" s="198"/>
      <c r="AT190" s="198"/>
      <c r="AU190" s="441"/>
      <c r="AV190" s="441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</row>
    <row r="191" spans="1:136" s="16" customFormat="1" ht="28.5" hidden="1" customHeight="1">
      <c r="A191" s="597" t="s">
        <v>64</v>
      </c>
      <c r="B191" s="597"/>
      <c r="C191" s="597"/>
      <c r="D191" s="628"/>
      <c r="E191" s="628"/>
      <c r="F191" s="628"/>
      <c r="G191" s="629"/>
      <c r="H191" s="15">
        <f>SUM(I191:S191)</f>
        <v>0</v>
      </c>
      <c r="I191" s="47">
        <f t="shared" ref="I191:AQ191" si="737">I192</f>
        <v>0</v>
      </c>
      <c r="J191" s="288">
        <f t="shared" si="737"/>
        <v>0</v>
      </c>
      <c r="K191" s="48">
        <f t="shared" si="737"/>
        <v>0</v>
      </c>
      <c r="L191" s="48">
        <f t="shared" si="737"/>
        <v>0</v>
      </c>
      <c r="M191" s="48">
        <f t="shared" si="737"/>
        <v>0</v>
      </c>
      <c r="N191" s="48">
        <f t="shared" si="737"/>
        <v>0</v>
      </c>
      <c r="O191" s="308">
        <f t="shared" si="737"/>
        <v>0</v>
      </c>
      <c r="P191" s="215"/>
      <c r="Q191" s="215"/>
      <c r="R191" s="215"/>
      <c r="S191" s="215"/>
      <c r="T191" s="15">
        <f>SUM(U191:AE191)</f>
        <v>0</v>
      </c>
      <c r="U191" s="47"/>
      <c r="V191" s="288"/>
      <c r="W191" s="217"/>
      <c r="X191" s="217"/>
      <c r="Y191" s="217"/>
      <c r="Z191" s="217"/>
      <c r="AA191" s="217"/>
      <c r="AB191" s="217"/>
      <c r="AC191" s="217"/>
      <c r="AD191" s="217"/>
      <c r="AE191" s="218"/>
      <c r="AF191" s="479">
        <f>SUM(AG191:AQ191)</f>
        <v>0</v>
      </c>
      <c r="AG191" s="219"/>
      <c r="AH191" s="294"/>
      <c r="AI191" s="217">
        <f t="shared" si="737"/>
        <v>0</v>
      </c>
      <c r="AJ191" s="217">
        <f t="shared" si="737"/>
        <v>0</v>
      </c>
      <c r="AK191" s="217">
        <f t="shared" si="737"/>
        <v>0</v>
      </c>
      <c r="AL191" s="217">
        <f t="shared" si="737"/>
        <v>0</v>
      </c>
      <c r="AM191" s="217">
        <f t="shared" si="737"/>
        <v>0</v>
      </c>
      <c r="AN191" s="217">
        <f t="shared" si="737"/>
        <v>0</v>
      </c>
      <c r="AO191" s="217">
        <f t="shared" si="737"/>
        <v>0</v>
      </c>
      <c r="AP191" s="217">
        <f t="shared" si="737"/>
        <v>0</v>
      </c>
      <c r="AQ191" s="218">
        <f t="shared" si="737"/>
        <v>0</v>
      </c>
      <c r="AR191" s="185"/>
      <c r="AS191" s="198"/>
      <c r="AT191" s="198"/>
      <c r="AU191" s="441"/>
      <c r="AV191" s="441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201"/>
      <c r="BQ191" s="201"/>
      <c r="BR191" s="201"/>
      <c r="BS191" s="201"/>
      <c r="BT191" s="201"/>
      <c r="BU191" s="201"/>
      <c r="BV191" s="201"/>
      <c r="BW191" s="201"/>
      <c r="BX191" s="201"/>
      <c r="BY191" s="201"/>
      <c r="BZ191" s="201"/>
      <c r="CA191" s="201"/>
      <c r="CB191" s="201"/>
      <c r="CC191" s="201"/>
      <c r="CD191" s="201"/>
      <c r="CE191" s="201"/>
      <c r="CF191" s="201"/>
      <c r="CG191" s="201"/>
      <c r="CH191" s="201"/>
      <c r="CI191" s="201"/>
      <c r="CJ191" s="201"/>
      <c r="CK191" s="201"/>
      <c r="CL191" s="201"/>
      <c r="CM191" s="201"/>
      <c r="CN191" s="201"/>
      <c r="CO191" s="201"/>
      <c r="CP191" s="201"/>
      <c r="CQ191" s="201"/>
      <c r="CR191" s="201"/>
      <c r="CS191" s="201"/>
      <c r="CT191" s="201"/>
      <c r="CU191" s="201"/>
      <c r="CV191" s="201"/>
      <c r="CW191" s="201"/>
      <c r="CX191" s="201"/>
      <c r="CY191" s="201"/>
      <c r="CZ191" s="201"/>
      <c r="DA191" s="201"/>
      <c r="DB191" s="201"/>
      <c r="DC191" s="201"/>
      <c r="DD191" s="201"/>
      <c r="DE191" s="201"/>
      <c r="DF191" s="201"/>
      <c r="DG191" s="201"/>
      <c r="DH191" s="201"/>
      <c r="DI191" s="201"/>
      <c r="DJ191" s="201"/>
      <c r="DK191" s="201"/>
      <c r="DL191" s="201"/>
      <c r="DM191" s="201"/>
      <c r="DN191" s="201"/>
      <c r="DO191" s="201"/>
      <c r="DP191" s="201"/>
      <c r="DQ191" s="201"/>
      <c r="DR191" s="201"/>
      <c r="DS191" s="201"/>
      <c r="DT191" s="201"/>
      <c r="DU191" s="201"/>
      <c r="DV191" s="201"/>
      <c r="DW191" s="201"/>
      <c r="DX191" s="201"/>
      <c r="DY191" s="201"/>
      <c r="DZ191" s="201"/>
      <c r="EA191" s="201"/>
      <c r="EB191" s="201"/>
      <c r="EC191" s="201"/>
      <c r="ED191" s="201"/>
      <c r="EE191" s="201"/>
      <c r="EF191" s="201"/>
    </row>
    <row r="192" spans="1:136" s="18" customFormat="1" ht="28.5" hidden="1" customHeight="1">
      <c r="A192" s="598" t="s">
        <v>65</v>
      </c>
      <c r="B192" s="598"/>
      <c r="C192" s="598"/>
      <c r="D192" s="599"/>
      <c r="E192" s="599"/>
      <c r="F192" s="599"/>
      <c r="G192" s="600"/>
      <c r="H192" s="17">
        <f t="shared" ref="H192:H208" si="738">SUM(I192:S192)</f>
        <v>0</v>
      </c>
      <c r="I192" s="49">
        <f>I193+I205</f>
        <v>0</v>
      </c>
      <c r="J192" s="289">
        <f>J193+J205</f>
        <v>0</v>
      </c>
      <c r="K192" s="50">
        <f t="shared" ref="K192:N192" si="739">K193+K205</f>
        <v>0</v>
      </c>
      <c r="L192" s="50">
        <f t="shared" si="739"/>
        <v>0</v>
      </c>
      <c r="M192" s="50">
        <f t="shared" si="739"/>
        <v>0</v>
      </c>
      <c r="N192" s="50">
        <f t="shared" si="739"/>
        <v>0</v>
      </c>
      <c r="O192" s="309">
        <f t="shared" ref="O192" si="740">O193+O205</f>
        <v>0</v>
      </c>
      <c r="P192" s="215"/>
      <c r="Q192" s="215"/>
      <c r="R192" s="215"/>
      <c r="S192" s="215"/>
      <c r="T192" s="17">
        <f t="shared" ref="T192:T208" si="741">SUM(U192:AE192)</f>
        <v>0</v>
      </c>
      <c r="U192" s="49"/>
      <c r="V192" s="289"/>
      <c r="W192" s="50"/>
      <c r="X192" s="50"/>
      <c r="Y192" s="50"/>
      <c r="Z192" s="50"/>
      <c r="AA192" s="50"/>
      <c r="AB192" s="50"/>
      <c r="AC192" s="50"/>
      <c r="AD192" s="50"/>
      <c r="AE192" s="51"/>
      <c r="AF192" s="480">
        <f t="shared" ref="AF192:AF208" si="742">SUM(AG192:AQ192)</f>
        <v>0</v>
      </c>
      <c r="AG192" s="49"/>
      <c r="AH192" s="289"/>
      <c r="AI192" s="50">
        <f t="shared" ref="AI192:AQ192" si="743">AI193+AI205</f>
        <v>0</v>
      </c>
      <c r="AJ192" s="50">
        <f t="shared" si="743"/>
        <v>0</v>
      </c>
      <c r="AK192" s="50">
        <f t="shared" si="743"/>
        <v>0</v>
      </c>
      <c r="AL192" s="50">
        <f t="shared" si="743"/>
        <v>0</v>
      </c>
      <c r="AM192" s="50">
        <f t="shared" ref="AM192" si="744">AM193+AM205</f>
        <v>0</v>
      </c>
      <c r="AN192" s="50">
        <f t="shared" si="743"/>
        <v>0</v>
      </c>
      <c r="AO192" s="50">
        <f t="shared" si="743"/>
        <v>0</v>
      </c>
      <c r="AP192" s="50">
        <f t="shared" si="743"/>
        <v>0</v>
      </c>
      <c r="AQ192" s="51">
        <f t="shared" si="743"/>
        <v>0</v>
      </c>
      <c r="AR192" s="185"/>
      <c r="AS192" s="126"/>
      <c r="AT192" s="126"/>
      <c r="AU192" s="126"/>
      <c r="AV192" s="126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202"/>
      <c r="BQ192" s="202"/>
      <c r="BR192" s="202"/>
      <c r="BS192" s="202"/>
      <c r="BT192" s="202"/>
      <c r="BU192" s="202"/>
      <c r="BV192" s="202"/>
      <c r="BW192" s="202"/>
      <c r="BX192" s="202"/>
      <c r="BY192" s="202"/>
      <c r="BZ192" s="202"/>
      <c r="CA192" s="202"/>
      <c r="CB192" s="202"/>
      <c r="CC192" s="202"/>
      <c r="CD192" s="202"/>
      <c r="CE192" s="202"/>
      <c r="CF192" s="202"/>
      <c r="CG192" s="202"/>
      <c r="CH192" s="202"/>
      <c r="CI192" s="202"/>
      <c r="CJ192" s="202"/>
      <c r="CK192" s="202"/>
      <c r="CL192" s="202"/>
      <c r="CM192" s="202"/>
      <c r="CN192" s="202"/>
      <c r="CO192" s="202"/>
      <c r="CP192" s="202"/>
      <c r="CQ192" s="202"/>
      <c r="CR192" s="202"/>
      <c r="CS192" s="202"/>
      <c r="CT192" s="202"/>
      <c r="CU192" s="202"/>
      <c r="CV192" s="202"/>
      <c r="CW192" s="202"/>
      <c r="CX192" s="202"/>
      <c r="CY192" s="202"/>
      <c r="CZ192" s="202"/>
      <c r="DA192" s="202"/>
      <c r="DB192" s="202"/>
      <c r="DC192" s="202"/>
      <c r="DD192" s="202"/>
      <c r="DE192" s="202"/>
      <c r="DF192" s="202"/>
      <c r="DG192" s="202"/>
      <c r="DH192" s="202"/>
      <c r="DI192" s="202"/>
      <c r="DJ192" s="202"/>
      <c r="DK192" s="202"/>
      <c r="DL192" s="202"/>
      <c r="DM192" s="202"/>
      <c r="DN192" s="202"/>
      <c r="DO192" s="202"/>
      <c r="DP192" s="202"/>
      <c r="DQ192" s="202"/>
      <c r="DR192" s="202"/>
      <c r="DS192" s="202"/>
      <c r="DT192" s="202"/>
      <c r="DU192" s="202"/>
      <c r="DV192" s="202"/>
      <c r="DW192" s="202"/>
      <c r="DX192" s="202"/>
      <c r="DY192" s="202"/>
      <c r="DZ192" s="202"/>
      <c r="EA192" s="202"/>
      <c r="EB192" s="202"/>
      <c r="EC192" s="202"/>
      <c r="ED192" s="202"/>
      <c r="EE192" s="202"/>
      <c r="EF192" s="202"/>
    </row>
    <row r="193" spans="1:136" s="18" customFormat="1" ht="15.75" hidden="1" customHeight="1">
      <c r="A193" s="111">
        <v>3</v>
      </c>
      <c r="C193" s="37"/>
      <c r="D193" s="583" t="s">
        <v>16</v>
      </c>
      <c r="E193" s="583"/>
      <c r="F193" s="583"/>
      <c r="G193" s="584"/>
      <c r="H193" s="19">
        <f t="shared" si="738"/>
        <v>0</v>
      </c>
      <c r="I193" s="52">
        <f>I194+I198+I203</f>
        <v>0</v>
      </c>
      <c r="J193" s="290">
        <f>J194+J198+J203</f>
        <v>0</v>
      </c>
      <c r="K193" s="53">
        <f t="shared" ref="K193:N193" si="745">K194+K198+K203</f>
        <v>0</v>
      </c>
      <c r="L193" s="53">
        <f t="shared" si="745"/>
        <v>0</v>
      </c>
      <c r="M193" s="53">
        <f t="shared" si="745"/>
        <v>0</v>
      </c>
      <c r="N193" s="53">
        <f t="shared" si="745"/>
        <v>0</v>
      </c>
      <c r="O193" s="310">
        <f t="shared" ref="O193" si="746">O194+O198+O203</f>
        <v>0</v>
      </c>
      <c r="P193" s="215"/>
      <c r="Q193" s="215"/>
      <c r="R193" s="215"/>
      <c r="S193" s="215"/>
      <c r="T193" s="19">
        <f t="shared" si="741"/>
        <v>0</v>
      </c>
      <c r="U193" s="52"/>
      <c r="V193" s="290"/>
      <c r="W193" s="53"/>
      <c r="X193" s="53"/>
      <c r="Y193" s="53"/>
      <c r="Z193" s="53"/>
      <c r="AA193" s="53"/>
      <c r="AB193" s="53"/>
      <c r="AC193" s="53"/>
      <c r="AD193" s="53"/>
      <c r="AE193" s="54"/>
      <c r="AF193" s="481">
        <f t="shared" si="742"/>
        <v>0</v>
      </c>
      <c r="AG193" s="52"/>
      <c r="AH193" s="290"/>
      <c r="AI193" s="53">
        <f t="shared" ref="AI193:AQ193" si="747">AI194+AI198+AI203</f>
        <v>0</v>
      </c>
      <c r="AJ193" s="53">
        <f t="shared" si="747"/>
        <v>0</v>
      </c>
      <c r="AK193" s="53">
        <f t="shared" si="747"/>
        <v>0</v>
      </c>
      <c r="AL193" s="53">
        <f t="shared" si="747"/>
        <v>0</v>
      </c>
      <c r="AM193" s="53">
        <f t="shared" ref="AM193" si="748">AM194+AM198+AM203</f>
        <v>0</v>
      </c>
      <c r="AN193" s="53">
        <f t="shared" si="747"/>
        <v>0</v>
      </c>
      <c r="AO193" s="53">
        <f t="shared" si="747"/>
        <v>0</v>
      </c>
      <c r="AP193" s="53">
        <f t="shared" si="747"/>
        <v>0</v>
      </c>
      <c r="AQ193" s="54">
        <f t="shared" si="747"/>
        <v>0</v>
      </c>
      <c r="AR193" s="185"/>
      <c r="AS193" s="108"/>
      <c r="AT193" s="108"/>
      <c r="AU193" s="108"/>
      <c r="AV193" s="108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2"/>
      <c r="DE193" s="202"/>
      <c r="DF193" s="202"/>
      <c r="DG193" s="202"/>
      <c r="DH193" s="202"/>
      <c r="DI193" s="202"/>
      <c r="DJ193" s="202"/>
      <c r="DK193" s="202"/>
      <c r="DL193" s="202"/>
      <c r="DM193" s="202"/>
      <c r="DN193" s="202"/>
      <c r="DO193" s="202"/>
      <c r="DP193" s="202"/>
      <c r="DQ193" s="202"/>
      <c r="DR193" s="202"/>
      <c r="DS193" s="202"/>
      <c r="DT193" s="202"/>
      <c r="DU193" s="202"/>
      <c r="DV193" s="202"/>
      <c r="DW193" s="202"/>
      <c r="DX193" s="202"/>
      <c r="DY193" s="202"/>
      <c r="DZ193" s="202"/>
      <c r="EA193" s="202"/>
      <c r="EB193" s="202"/>
      <c r="EC193" s="202"/>
      <c r="ED193" s="202"/>
      <c r="EE193" s="202"/>
      <c r="EF193" s="202"/>
    </row>
    <row r="194" spans="1:136" s="21" customFormat="1" ht="15.75" hidden="1" customHeight="1">
      <c r="A194" s="585">
        <v>31</v>
      </c>
      <c r="B194" s="585"/>
      <c r="C194" s="35"/>
      <c r="D194" s="593" t="s">
        <v>0</v>
      </c>
      <c r="E194" s="593"/>
      <c r="F194" s="593"/>
      <c r="G194" s="584"/>
      <c r="H194" s="19">
        <f t="shared" si="738"/>
        <v>0</v>
      </c>
      <c r="I194" s="52">
        <f>SUM(I195:I197)</f>
        <v>0</v>
      </c>
      <c r="J194" s="290">
        <f>SUM(J195:J197)</f>
        <v>0</v>
      </c>
      <c r="K194" s="53">
        <f t="shared" ref="K194:N194" si="749">SUM(K195:K197)</f>
        <v>0</v>
      </c>
      <c r="L194" s="53">
        <f t="shared" si="749"/>
        <v>0</v>
      </c>
      <c r="M194" s="53">
        <f t="shared" si="749"/>
        <v>0</v>
      </c>
      <c r="N194" s="53">
        <f t="shared" si="749"/>
        <v>0</v>
      </c>
      <c r="O194" s="310">
        <f t="shared" ref="O194" si="750">SUM(O195:O197)</f>
        <v>0</v>
      </c>
      <c r="P194" s="215"/>
      <c r="Q194" s="215"/>
      <c r="R194" s="215"/>
      <c r="S194" s="215"/>
      <c r="T194" s="19">
        <f t="shared" si="741"/>
        <v>0</v>
      </c>
      <c r="U194" s="52"/>
      <c r="V194" s="290"/>
      <c r="W194" s="53"/>
      <c r="X194" s="53"/>
      <c r="Y194" s="53"/>
      <c r="Z194" s="53"/>
      <c r="AA194" s="53"/>
      <c r="AB194" s="53"/>
      <c r="AC194" s="53"/>
      <c r="AD194" s="53"/>
      <c r="AE194" s="54"/>
      <c r="AF194" s="481">
        <f t="shared" si="742"/>
        <v>0</v>
      </c>
      <c r="AG194" s="52"/>
      <c r="AH194" s="290"/>
      <c r="AI194" s="53">
        <f t="shared" ref="AI194:AQ194" si="751">SUM(AI195:AI197)</f>
        <v>0</v>
      </c>
      <c r="AJ194" s="53">
        <f t="shared" si="751"/>
        <v>0</v>
      </c>
      <c r="AK194" s="53">
        <f t="shared" si="751"/>
        <v>0</v>
      </c>
      <c r="AL194" s="53">
        <f t="shared" si="751"/>
        <v>0</v>
      </c>
      <c r="AM194" s="53">
        <f t="shared" ref="AM194" si="752">SUM(AM195:AM197)</f>
        <v>0</v>
      </c>
      <c r="AN194" s="53">
        <f t="shared" si="751"/>
        <v>0</v>
      </c>
      <c r="AO194" s="53">
        <f t="shared" si="751"/>
        <v>0</v>
      </c>
      <c r="AP194" s="53">
        <f t="shared" si="751"/>
        <v>0</v>
      </c>
      <c r="AQ194" s="54">
        <f t="shared" si="751"/>
        <v>0</v>
      </c>
      <c r="AR194" s="185"/>
      <c r="AS194" s="108"/>
      <c r="AT194" s="108"/>
      <c r="AU194" s="108"/>
      <c r="AV194" s="108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  <c r="DL194" s="203"/>
      <c r="DM194" s="203"/>
      <c r="DN194" s="203"/>
      <c r="DO194" s="203"/>
      <c r="DP194" s="203"/>
      <c r="DQ194" s="203"/>
      <c r="DR194" s="203"/>
      <c r="DS194" s="203"/>
      <c r="DT194" s="203"/>
      <c r="DU194" s="203"/>
      <c r="DV194" s="203"/>
      <c r="DW194" s="203"/>
      <c r="DX194" s="203"/>
      <c r="DY194" s="203"/>
      <c r="DZ194" s="203"/>
      <c r="EA194" s="203"/>
      <c r="EB194" s="203"/>
      <c r="EC194" s="203"/>
      <c r="ED194" s="203"/>
      <c r="EE194" s="203"/>
      <c r="EF194" s="203"/>
    </row>
    <row r="195" spans="1:136" s="24" customFormat="1" ht="15.75" hidden="1" customHeight="1">
      <c r="A195" s="586">
        <v>311</v>
      </c>
      <c r="B195" s="586"/>
      <c r="C195" s="586"/>
      <c r="D195" s="587" t="s">
        <v>1</v>
      </c>
      <c r="E195" s="587"/>
      <c r="F195" s="587"/>
      <c r="G195" s="588"/>
      <c r="H195" s="22">
        <f t="shared" si="738"/>
        <v>0</v>
      </c>
      <c r="I195" s="55"/>
      <c r="J195" s="291"/>
      <c r="K195" s="56"/>
      <c r="L195" s="56"/>
      <c r="M195" s="56"/>
      <c r="N195" s="56"/>
      <c r="O195" s="311"/>
      <c r="P195" s="215"/>
      <c r="Q195" s="215"/>
      <c r="R195" s="215"/>
      <c r="S195" s="215"/>
      <c r="T195" s="23">
        <f t="shared" si="741"/>
        <v>0</v>
      </c>
      <c r="U195" s="55"/>
      <c r="V195" s="291"/>
      <c r="W195" s="56"/>
      <c r="X195" s="56"/>
      <c r="Y195" s="56"/>
      <c r="Z195" s="56"/>
      <c r="AA195" s="56"/>
      <c r="AB195" s="56"/>
      <c r="AC195" s="56"/>
      <c r="AD195" s="56"/>
      <c r="AE195" s="57"/>
      <c r="AF195" s="482">
        <f t="shared" si="742"/>
        <v>0</v>
      </c>
      <c r="AG195" s="55"/>
      <c r="AH195" s="291"/>
      <c r="AI195" s="56"/>
      <c r="AJ195" s="56"/>
      <c r="AK195" s="56"/>
      <c r="AL195" s="56"/>
      <c r="AM195" s="56"/>
      <c r="AN195" s="56"/>
      <c r="AO195" s="56"/>
      <c r="AP195" s="56"/>
      <c r="AQ195" s="57"/>
      <c r="AR195" s="185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99"/>
      <c r="BQ195" s="199"/>
      <c r="BR195" s="199"/>
      <c r="BS195" s="199"/>
      <c r="BT195" s="199"/>
      <c r="BU195" s="199"/>
      <c r="BV195" s="199"/>
      <c r="BW195" s="199"/>
      <c r="BX195" s="199"/>
      <c r="BY195" s="199"/>
      <c r="BZ195" s="199"/>
      <c r="CA195" s="199"/>
      <c r="CB195" s="199"/>
      <c r="CC195" s="199"/>
      <c r="CD195" s="199"/>
      <c r="CE195" s="199"/>
      <c r="CF195" s="199"/>
      <c r="CG195" s="199"/>
      <c r="CH195" s="199"/>
      <c r="CI195" s="199"/>
      <c r="CJ195" s="199"/>
      <c r="CK195" s="199"/>
      <c r="CL195" s="199"/>
      <c r="CM195" s="199"/>
      <c r="CN195" s="199"/>
      <c r="CO195" s="199"/>
      <c r="CP195" s="199"/>
      <c r="CQ195" s="199"/>
      <c r="CR195" s="199"/>
      <c r="CS195" s="199"/>
      <c r="CT195" s="199"/>
      <c r="CU195" s="199"/>
      <c r="CV195" s="199"/>
      <c r="CW195" s="199"/>
      <c r="CX195" s="199"/>
      <c r="CY195" s="199"/>
      <c r="CZ195" s="199"/>
      <c r="DA195" s="199"/>
      <c r="DB195" s="199"/>
      <c r="DC195" s="199"/>
      <c r="DD195" s="199"/>
      <c r="DE195" s="199"/>
      <c r="DF195" s="199"/>
      <c r="DG195" s="199"/>
      <c r="DH195" s="199"/>
      <c r="DI195" s="199"/>
      <c r="DJ195" s="199"/>
      <c r="DK195" s="199"/>
      <c r="DL195" s="199"/>
      <c r="DM195" s="199"/>
      <c r="DN195" s="199"/>
      <c r="DO195" s="199"/>
      <c r="DP195" s="199"/>
      <c r="DQ195" s="199"/>
      <c r="DR195" s="199"/>
      <c r="DS195" s="199"/>
      <c r="DT195" s="199"/>
      <c r="DU195" s="199"/>
      <c r="DV195" s="199"/>
      <c r="DW195" s="199"/>
      <c r="DX195" s="199"/>
      <c r="DY195" s="199"/>
      <c r="DZ195" s="199"/>
      <c r="EA195" s="199"/>
      <c r="EB195" s="199"/>
      <c r="EC195" s="199"/>
      <c r="ED195" s="199"/>
      <c r="EE195" s="199"/>
      <c r="EF195" s="199"/>
    </row>
    <row r="196" spans="1:136" s="24" customFormat="1" ht="15.75" hidden="1" customHeight="1">
      <c r="A196" s="586">
        <v>312</v>
      </c>
      <c r="B196" s="586"/>
      <c r="C196" s="586"/>
      <c r="D196" s="587" t="s">
        <v>2</v>
      </c>
      <c r="E196" s="587"/>
      <c r="F196" s="587"/>
      <c r="G196" s="588"/>
      <c r="H196" s="22">
        <f t="shared" si="738"/>
        <v>0</v>
      </c>
      <c r="I196" s="55"/>
      <c r="J196" s="291"/>
      <c r="K196" s="56"/>
      <c r="L196" s="56"/>
      <c r="M196" s="56"/>
      <c r="N196" s="56"/>
      <c r="O196" s="311"/>
      <c r="P196" s="215"/>
      <c r="Q196" s="215"/>
      <c r="R196" s="215"/>
      <c r="S196" s="215"/>
      <c r="T196" s="23">
        <f t="shared" si="741"/>
        <v>0</v>
      </c>
      <c r="U196" s="55"/>
      <c r="V196" s="291"/>
      <c r="W196" s="56"/>
      <c r="X196" s="56"/>
      <c r="Y196" s="56"/>
      <c r="Z196" s="56"/>
      <c r="AA196" s="56"/>
      <c r="AB196" s="56"/>
      <c r="AC196" s="56"/>
      <c r="AD196" s="56"/>
      <c r="AE196" s="57"/>
      <c r="AF196" s="482">
        <f t="shared" si="742"/>
        <v>0</v>
      </c>
      <c r="AG196" s="55"/>
      <c r="AH196" s="291"/>
      <c r="AI196" s="56"/>
      <c r="AJ196" s="56"/>
      <c r="AK196" s="56"/>
      <c r="AL196" s="56"/>
      <c r="AM196" s="56"/>
      <c r="AN196" s="56"/>
      <c r="AO196" s="56"/>
      <c r="AP196" s="56"/>
      <c r="AQ196" s="57"/>
      <c r="AR196" s="185"/>
      <c r="AS196" s="126"/>
      <c r="AT196" s="126"/>
      <c r="AU196" s="126"/>
      <c r="AV196" s="126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99"/>
      <c r="BQ196" s="199"/>
      <c r="BR196" s="199"/>
      <c r="BS196" s="199"/>
      <c r="BT196" s="199"/>
      <c r="BU196" s="199"/>
      <c r="BV196" s="199"/>
      <c r="BW196" s="199"/>
      <c r="BX196" s="199"/>
      <c r="BY196" s="199"/>
      <c r="BZ196" s="199"/>
      <c r="CA196" s="199"/>
      <c r="CB196" s="199"/>
      <c r="CC196" s="199"/>
      <c r="CD196" s="199"/>
      <c r="CE196" s="199"/>
      <c r="CF196" s="199"/>
      <c r="CG196" s="199"/>
      <c r="CH196" s="199"/>
      <c r="CI196" s="199"/>
      <c r="CJ196" s="199"/>
      <c r="CK196" s="199"/>
      <c r="CL196" s="199"/>
      <c r="CM196" s="199"/>
      <c r="CN196" s="199"/>
      <c r="CO196" s="199"/>
      <c r="CP196" s="199"/>
      <c r="CQ196" s="199"/>
      <c r="CR196" s="199"/>
      <c r="CS196" s="199"/>
      <c r="CT196" s="199"/>
      <c r="CU196" s="199"/>
      <c r="CV196" s="199"/>
      <c r="CW196" s="199"/>
      <c r="CX196" s="199"/>
      <c r="CY196" s="199"/>
      <c r="CZ196" s="199"/>
      <c r="DA196" s="199"/>
      <c r="DB196" s="199"/>
      <c r="DC196" s="199"/>
      <c r="DD196" s="199"/>
      <c r="DE196" s="199"/>
      <c r="DF196" s="199"/>
      <c r="DG196" s="199"/>
      <c r="DH196" s="199"/>
      <c r="DI196" s="199"/>
      <c r="DJ196" s="199"/>
      <c r="DK196" s="199"/>
      <c r="DL196" s="199"/>
      <c r="DM196" s="199"/>
      <c r="DN196" s="199"/>
      <c r="DO196" s="199"/>
      <c r="DP196" s="199"/>
      <c r="DQ196" s="199"/>
      <c r="DR196" s="199"/>
      <c r="DS196" s="199"/>
      <c r="DT196" s="199"/>
      <c r="DU196" s="199"/>
      <c r="DV196" s="199"/>
      <c r="DW196" s="199"/>
      <c r="DX196" s="199"/>
      <c r="DY196" s="199"/>
      <c r="DZ196" s="199"/>
      <c r="EA196" s="199"/>
      <c r="EB196" s="199"/>
      <c r="EC196" s="199"/>
      <c r="ED196" s="199"/>
      <c r="EE196" s="199"/>
      <c r="EF196" s="199"/>
    </row>
    <row r="197" spans="1:136" s="24" customFormat="1" ht="15.75" hidden="1" customHeight="1">
      <c r="A197" s="586">
        <v>313</v>
      </c>
      <c r="B197" s="586"/>
      <c r="C197" s="586"/>
      <c r="D197" s="587" t="s">
        <v>3</v>
      </c>
      <c r="E197" s="587"/>
      <c r="F197" s="587"/>
      <c r="G197" s="588"/>
      <c r="H197" s="22">
        <f t="shared" si="738"/>
        <v>0</v>
      </c>
      <c r="I197" s="55"/>
      <c r="J197" s="291"/>
      <c r="K197" s="56"/>
      <c r="L197" s="56"/>
      <c r="M197" s="56"/>
      <c r="N197" s="56"/>
      <c r="O197" s="311"/>
      <c r="P197" s="215"/>
      <c r="Q197" s="215"/>
      <c r="R197" s="215"/>
      <c r="S197" s="215"/>
      <c r="T197" s="23">
        <f t="shared" si="741"/>
        <v>0</v>
      </c>
      <c r="U197" s="55"/>
      <c r="V197" s="291"/>
      <c r="W197" s="56"/>
      <c r="X197" s="56"/>
      <c r="Y197" s="56"/>
      <c r="Z197" s="56"/>
      <c r="AA197" s="56"/>
      <c r="AB197" s="56"/>
      <c r="AC197" s="56"/>
      <c r="AD197" s="56"/>
      <c r="AE197" s="57"/>
      <c r="AF197" s="482">
        <f t="shared" si="742"/>
        <v>0</v>
      </c>
      <c r="AG197" s="55"/>
      <c r="AH197" s="291"/>
      <c r="AI197" s="56"/>
      <c r="AJ197" s="56"/>
      <c r="AK197" s="56"/>
      <c r="AL197" s="56"/>
      <c r="AM197" s="56"/>
      <c r="AN197" s="56"/>
      <c r="AO197" s="56"/>
      <c r="AP197" s="56"/>
      <c r="AQ197" s="57"/>
      <c r="AR197" s="185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99"/>
      <c r="BQ197" s="199"/>
      <c r="BR197" s="199"/>
      <c r="BS197" s="199"/>
      <c r="BT197" s="199"/>
      <c r="BU197" s="199"/>
      <c r="BV197" s="199"/>
      <c r="BW197" s="199"/>
      <c r="BX197" s="199"/>
      <c r="BY197" s="199"/>
      <c r="BZ197" s="199"/>
      <c r="CA197" s="199"/>
      <c r="CB197" s="199"/>
      <c r="CC197" s="199"/>
      <c r="CD197" s="199"/>
      <c r="CE197" s="199"/>
      <c r="CF197" s="199"/>
      <c r="CG197" s="199"/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  <c r="CR197" s="199"/>
      <c r="CS197" s="199"/>
      <c r="CT197" s="199"/>
      <c r="CU197" s="199"/>
      <c r="CV197" s="199"/>
      <c r="CW197" s="199"/>
      <c r="CX197" s="199"/>
      <c r="CY197" s="199"/>
      <c r="CZ197" s="199"/>
      <c r="DA197" s="199"/>
      <c r="DB197" s="199"/>
      <c r="DC197" s="199"/>
      <c r="DD197" s="199"/>
      <c r="DE197" s="199"/>
      <c r="DF197" s="199"/>
      <c r="DG197" s="199"/>
      <c r="DH197" s="199"/>
      <c r="DI197" s="199"/>
      <c r="DJ197" s="199"/>
      <c r="DK197" s="199"/>
      <c r="DL197" s="199"/>
      <c r="DM197" s="199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9"/>
      <c r="DX197" s="199"/>
      <c r="DY197" s="199"/>
      <c r="DZ197" s="199"/>
      <c r="EA197" s="199"/>
      <c r="EB197" s="199"/>
      <c r="EC197" s="199"/>
      <c r="ED197" s="199"/>
      <c r="EE197" s="199"/>
      <c r="EF197" s="199"/>
    </row>
    <row r="198" spans="1:136" s="21" customFormat="1" ht="15.75" hidden="1" customHeight="1">
      <c r="A198" s="585">
        <v>32</v>
      </c>
      <c r="B198" s="585"/>
      <c r="C198" s="35"/>
      <c r="D198" s="593" t="s">
        <v>4</v>
      </c>
      <c r="E198" s="593"/>
      <c r="F198" s="593"/>
      <c r="G198" s="584"/>
      <c r="H198" s="19">
        <f t="shared" si="738"/>
        <v>0</v>
      </c>
      <c r="I198" s="52">
        <f>SUM(I199:I202)</f>
        <v>0</v>
      </c>
      <c r="J198" s="290">
        <f>SUM(J199:J202)</f>
        <v>0</v>
      </c>
      <c r="K198" s="53">
        <f t="shared" ref="K198:N198" si="753">SUM(K199:K202)</f>
        <v>0</v>
      </c>
      <c r="L198" s="53">
        <f t="shared" si="753"/>
        <v>0</v>
      </c>
      <c r="M198" s="53">
        <f t="shared" si="753"/>
        <v>0</v>
      </c>
      <c r="N198" s="53">
        <f t="shared" si="753"/>
        <v>0</v>
      </c>
      <c r="O198" s="310">
        <f t="shared" ref="O198" si="754">SUM(O199:O202)</f>
        <v>0</v>
      </c>
      <c r="P198" s="215"/>
      <c r="Q198" s="215"/>
      <c r="R198" s="215"/>
      <c r="S198" s="215"/>
      <c r="T198" s="19">
        <f t="shared" si="741"/>
        <v>0</v>
      </c>
      <c r="U198" s="52"/>
      <c r="V198" s="290"/>
      <c r="W198" s="53"/>
      <c r="X198" s="53"/>
      <c r="Y198" s="53"/>
      <c r="Z198" s="53"/>
      <c r="AA198" s="53"/>
      <c r="AB198" s="53"/>
      <c r="AC198" s="53"/>
      <c r="AD198" s="53"/>
      <c r="AE198" s="54"/>
      <c r="AF198" s="481">
        <f t="shared" si="742"/>
        <v>0</v>
      </c>
      <c r="AG198" s="52"/>
      <c r="AH198" s="290"/>
      <c r="AI198" s="53">
        <f t="shared" ref="AI198:AQ198" si="755">SUM(AI199:AI202)</f>
        <v>0</v>
      </c>
      <c r="AJ198" s="53">
        <f t="shared" si="755"/>
        <v>0</v>
      </c>
      <c r="AK198" s="53">
        <f t="shared" si="755"/>
        <v>0</v>
      </c>
      <c r="AL198" s="53">
        <f t="shared" si="755"/>
        <v>0</v>
      </c>
      <c r="AM198" s="53">
        <f t="shared" ref="AM198" si="756">SUM(AM199:AM202)</f>
        <v>0</v>
      </c>
      <c r="AN198" s="53">
        <f t="shared" si="755"/>
        <v>0</v>
      </c>
      <c r="AO198" s="53">
        <f t="shared" si="755"/>
        <v>0</v>
      </c>
      <c r="AP198" s="53">
        <f t="shared" si="755"/>
        <v>0</v>
      </c>
      <c r="AQ198" s="54">
        <f t="shared" si="755"/>
        <v>0</v>
      </c>
      <c r="AR198" s="185"/>
      <c r="AS198" s="108"/>
      <c r="AT198" s="108"/>
      <c r="AU198" s="108"/>
      <c r="AV198" s="108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</row>
    <row r="199" spans="1:136" s="24" customFormat="1" ht="15.75" hidden="1" customHeight="1">
      <c r="A199" s="586">
        <v>321</v>
      </c>
      <c r="B199" s="586"/>
      <c r="C199" s="586"/>
      <c r="D199" s="587" t="s">
        <v>5</v>
      </c>
      <c r="E199" s="587"/>
      <c r="F199" s="587"/>
      <c r="G199" s="588"/>
      <c r="H199" s="22">
        <f t="shared" si="738"/>
        <v>0</v>
      </c>
      <c r="I199" s="55"/>
      <c r="J199" s="291"/>
      <c r="K199" s="56"/>
      <c r="L199" s="56"/>
      <c r="M199" s="56"/>
      <c r="N199" s="56"/>
      <c r="O199" s="311"/>
      <c r="P199" s="215"/>
      <c r="Q199" s="215"/>
      <c r="R199" s="215"/>
      <c r="S199" s="215"/>
      <c r="T199" s="23">
        <f t="shared" si="741"/>
        <v>0</v>
      </c>
      <c r="U199" s="55"/>
      <c r="V199" s="291"/>
      <c r="W199" s="56"/>
      <c r="X199" s="56"/>
      <c r="Y199" s="56"/>
      <c r="Z199" s="56"/>
      <c r="AA199" s="56"/>
      <c r="AB199" s="56"/>
      <c r="AC199" s="56"/>
      <c r="AD199" s="56"/>
      <c r="AE199" s="57"/>
      <c r="AF199" s="482">
        <f t="shared" si="742"/>
        <v>0</v>
      </c>
      <c r="AG199" s="55"/>
      <c r="AH199" s="291"/>
      <c r="AI199" s="56"/>
      <c r="AJ199" s="56"/>
      <c r="AK199" s="56"/>
      <c r="AL199" s="56"/>
      <c r="AM199" s="56"/>
      <c r="AN199" s="56"/>
      <c r="AO199" s="56"/>
      <c r="AP199" s="56"/>
      <c r="AQ199" s="57"/>
      <c r="AR199" s="185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  <c r="CL199" s="199"/>
      <c r="CM199" s="199"/>
      <c r="CN199" s="199"/>
      <c r="CO199" s="199"/>
      <c r="CP199" s="199"/>
      <c r="CQ199" s="199"/>
      <c r="CR199" s="199"/>
      <c r="CS199" s="199"/>
      <c r="CT199" s="199"/>
      <c r="CU199" s="199"/>
      <c r="CV199" s="199"/>
      <c r="CW199" s="199"/>
      <c r="CX199" s="199"/>
      <c r="CY199" s="199"/>
      <c r="CZ199" s="199"/>
      <c r="DA199" s="199"/>
      <c r="DB199" s="199"/>
      <c r="DC199" s="199"/>
      <c r="DD199" s="199"/>
      <c r="DE199" s="199"/>
      <c r="DF199" s="199"/>
      <c r="DG199" s="199"/>
      <c r="DH199" s="199"/>
      <c r="DI199" s="199"/>
      <c r="DJ199" s="199"/>
      <c r="DK199" s="199"/>
      <c r="DL199" s="199"/>
      <c r="DM199" s="199"/>
      <c r="DN199" s="199"/>
      <c r="DO199" s="199"/>
      <c r="DP199" s="199"/>
      <c r="DQ199" s="199"/>
      <c r="DR199" s="199"/>
      <c r="DS199" s="199"/>
      <c r="DT199" s="199"/>
      <c r="DU199" s="199"/>
      <c r="DV199" s="199"/>
      <c r="DW199" s="199"/>
      <c r="DX199" s="199"/>
      <c r="DY199" s="199"/>
      <c r="DZ199" s="199"/>
      <c r="EA199" s="199"/>
      <c r="EB199" s="199"/>
      <c r="EC199" s="199"/>
      <c r="ED199" s="199"/>
      <c r="EE199" s="199"/>
      <c r="EF199" s="199"/>
    </row>
    <row r="200" spans="1:136" s="24" customFormat="1" ht="15.75" hidden="1" customHeight="1">
      <c r="A200" s="586">
        <v>322</v>
      </c>
      <c r="B200" s="586"/>
      <c r="C200" s="586"/>
      <c r="D200" s="587" t="s">
        <v>6</v>
      </c>
      <c r="E200" s="587"/>
      <c r="F200" s="587"/>
      <c r="G200" s="588"/>
      <c r="H200" s="22">
        <f t="shared" si="738"/>
        <v>0</v>
      </c>
      <c r="I200" s="55"/>
      <c r="J200" s="291"/>
      <c r="K200" s="56"/>
      <c r="L200" s="56"/>
      <c r="M200" s="56"/>
      <c r="N200" s="56"/>
      <c r="O200" s="311"/>
      <c r="P200" s="215"/>
      <c r="Q200" s="215"/>
      <c r="R200" s="215"/>
      <c r="S200" s="215"/>
      <c r="T200" s="23">
        <f t="shared" si="741"/>
        <v>0</v>
      </c>
      <c r="U200" s="55"/>
      <c r="V200" s="291"/>
      <c r="W200" s="56"/>
      <c r="X200" s="56"/>
      <c r="Y200" s="56"/>
      <c r="Z200" s="56"/>
      <c r="AA200" s="56"/>
      <c r="AB200" s="56"/>
      <c r="AC200" s="56"/>
      <c r="AD200" s="56"/>
      <c r="AE200" s="57"/>
      <c r="AF200" s="482">
        <f t="shared" si="742"/>
        <v>0</v>
      </c>
      <c r="AG200" s="55"/>
      <c r="AH200" s="291"/>
      <c r="AI200" s="56"/>
      <c r="AJ200" s="56"/>
      <c r="AK200" s="56"/>
      <c r="AL200" s="56"/>
      <c r="AM200" s="56"/>
      <c r="AN200" s="56"/>
      <c r="AO200" s="56"/>
      <c r="AP200" s="56"/>
      <c r="AQ200" s="57"/>
      <c r="AR200" s="185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99"/>
      <c r="BQ200" s="199"/>
      <c r="BR200" s="199"/>
      <c r="BS200" s="199"/>
      <c r="BT200" s="199"/>
      <c r="BU200" s="199"/>
      <c r="BV200" s="199"/>
      <c r="BW200" s="199"/>
      <c r="BX200" s="199"/>
      <c r="BY200" s="199"/>
      <c r="BZ200" s="199"/>
      <c r="CA200" s="199"/>
      <c r="CB200" s="199"/>
      <c r="CC200" s="199"/>
      <c r="CD200" s="199"/>
      <c r="CE200" s="199"/>
      <c r="CF200" s="199"/>
      <c r="CG200" s="199"/>
      <c r="CH200" s="199"/>
      <c r="CI200" s="199"/>
      <c r="CJ200" s="199"/>
      <c r="CK200" s="199"/>
      <c r="CL200" s="199"/>
      <c r="CM200" s="199"/>
      <c r="CN200" s="199"/>
      <c r="CO200" s="199"/>
      <c r="CP200" s="199"/>
      <c r="CQ200" s="199"/>
      <c r="CR200" s="199"/>
      <c r="CS200" s="199"/>
      <c r="CT200" s="199"/>
      <c r="CU200" s="199"/>
      <c r="CV200" s="199"/>
      <c r="CW200" s="199"/>
      <c r="CX200" s="199"/>
      <c r="CY200" s="199"/>
      <c r="CZ200" s="199"/>
      <c r="DA200" s="199"/>
      <c r="DB200" s="199"/>
      <c r="DC200" s="199"/>
      <c r="DD200" s="199"/>
      <c r="DE200" s="199"/>
      <c r="DF200" s="199"/>
      <c r="DG200" s="199"/>
      <c r="DH200" s="199"/>
      <c r="DI200" s="199"/>
      <c r="DJ200" s="199"/>
      <c r="DK200" s="199"/>
      <c r="DL200" s="199"/>
      <c r="DM200" s="199"/>
      <c r="DN200" s="199"/>
      <c r="DO200" s="199"/>
      <c r="DP200" s="199"/>
      <c r="DQ200" s="199"/>
      <c r="DR200" s="199"/>
      <c r="DS200" s="199"/>
      <c r="DT200" s="199"/>
      <c r="DU200" s="199"/>
      <c r="DV200" s="199"/>
      <c r="DW200" s="199"/>
      <c r="DX200" s="199"/>
      <c r="DY200" s="199"/>
      <c r="DZ200" s="199"/>
      <c r="EA200" s="199"/>
      <c r="EB200" s="199"/>
      <c r="EC200" s="199"/>
      <c r="ED200" s="199"/>
      <c r="EE200" s="199"/>
      <c r="EF200" s="199"/>
    </row>
    <row r="201" spans="1:136" s="24" customFormat="1" ht="15.75" hidden="1" customHeight="1">
      <c r="A201" s="586">
        <v>323</v>
      </c>
      <c r="B201" s="586"/>
      <c r="C201" s="586"/>
      <c r="D201" s="587" t="s">
        <v>7</v>
      </c>
      <c r="E201" s="587"/>
      <c r="F201" s="587"/>
      <c r="G201" s="588"/>
      <c r="H201" s="22">
        <f t="shared" si="738"/>
        <v>0</v>
      </c>
      <c r="I201" s="55"/>
      <c r="J201" s="291"/>
      <c r="K201" s="56"/>
      <c r="L201" s="56"/>
      <c r="M201" s="56"/>
      <c r="N201" s="56"/>
      <c r="O201" s="311"/>
      <c r="P201" s="215"/>
      <c r="Q201" s="215"/>
      <c r="R201" s="215"/>
      <c r="S201" s="215"/>
      <c r="T201" s="23">
        <f t="shared" si="741"/>
        <v>0</v>
      </c>
      <c r="U201" s="55"/>
      <c r="V201" s="291"/>
      <c r="W201" s="56"/>
      <c r="X201" s="56"/>
      <c r="Y201" s="56"/>
      <c r="Z201" s="56"/>
      <c r="AA201" s="56"/>
      <c r="AB201" s="56"/>
      <c r="AC201" s="56"/>
      <c r="AD201" s="56"/>
      <c r="AE201" s="57"/>
      <c r="AF201" s="482">
        <f t="shared" si="742"/>
        <v>0</v>
      </c>
      <c r="AG201" s="55"/>
      <c r="AH201" s="291"/>
      <c r="AI201" s="56"/>
      <c r="AJ201" s="56"/>
      <c r="AK201" s="56"/>
      <c r="AL201" s="56"/>
      <c r="AM201" s="56"/>
      <c r="AN201" s="56"/>
      <c r="AO201" s="56"/>
      <c r="AP201" s="56"/>
      <c r="AQ201" s="57"/>
      <c r="AR201" s="185"/>
      <c r="AS201" s="126"/>
      <c r="AT201" s="126"/>
      <c r="AU201" s="126"/>
      <c r="AV201" s="126"/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99"/>
      <c r="BQ201" s="199"/>
      <c r="BR201" s="199"/>
      <c r="BS201" s="199"/>
      <c r="BT201" s="199"/>
      <c r="BU201" s="199"/>
      <c r="BV201" s="199"/>
      <c r="BW201" s="199"/>
      <c r="BX201" s="199"/>
      <c r="BY201" s="199"/>
      <c r="BZ201" s="199"/>
      <c r="CA201" s="199"/>
      <c r="CB201" s="199"/>
      <c r="CC201" s="199"/>
      <c r="CD201" s="199"/>
      <c r="CE201" s="199"/>
      <c r="CF201" s="199"/>
      <c r="CG201" s="199"/>
      <c r="CH201" s="199"/>
      <c r="CI201" s="199"/>
      <c r="CJ201" s="199"/>
      <c r="CK201" s="199"/>
      <c r="CL201" s="199"/>
      <c r="CM201" s="199"/>
      <c r="CN201" s="199"/>
      <c r="CO201" s="199"/>
      <c r="CP201" s="199"/>
      <c r="CQ201" s="199"/>
      <c r="CR201" s="199"/>
      <c r="CS201" s="199"/>
      <c r="CT201" s="199"/>
      <c r="CU201" s="199"/>
      <c r="CV201" s="199"/>
      <c r="CW201" s="199"/>
      <c r="CX201" s="199"/>
      <c r="CY201" s="199"/>
      <c r="CZ201" s="199"/>
      <c r="DA201" s="199"/>
      <c r="DB201" s="199"/>
      <c r="DC201" s="199"/>
      <c r="DD201" s="199"/>
      <c r="DE201" s="199"/>
      <c r="DF201" s="199"/>
      <c r="DG201" s="199"/>
      <c r="DH201" s="199"/>
      <c r="DI201" s="199"/>
      <c r="DJ201" s="199"/>
      <c r="DK201" s="199"/>
      <c r="DL201" s="199"/>
      <c r="DM201" s="199"/>
      <c r="DN201" s="199"/>
      <c r="DO201" s="199"/>
      <c r="DP201" s="199"/>
      <c r="DQ201" s="199"/>
      <c r="DR201" s="199"/>
      <c r="DS201" s="199"/>
      <c r="DT201" s="199"/>
      <c r="DU201" s="199"/>
      <c r="DV201" s="199"/>
      <c r="DW201" s="199"/>
      <c r="DX201" s="199"/>
      <c r="DY201" s="199"/>
      <c r="DZ201" s="199"/>
      <c r="EA201" s="199"/>
      <c r="EB201" s="199"/>
      <c r="EC201" s="199"/>
      <c r="ED201" s="199"/>
      <c r="EE201" s="199"/>
      <c r="EF201" s="199"/>
    </row>
    <row r="202" spans="1:136" s="24" customFormat="1" ht="15.75" hidden="1" customHeight="1">
      <c r="A202" s="586">
        <v>329</v>
      </c>
      <c r="B202" s="586"/>
      <c r="C202" s="586"/>
      <c r="D202" s="587" t="s">
        <v>8</v>
      </c>
      <c r="E202" s="587"/>
      <c r="F202" s="587"/>
      <c r="G202" s="588"/>
      <c r="H202" s="22">
        <f t="shared" si="738"/>
        <v>0</v>
      </c>
      <c r="I202" s="55"/>
      <c r="J202" s="291"/>
      <c r="K202" s="56"/>
      <c r="L202" s="56"/>
      <c r="M202" s="56"/>
      <c r="N202" s="56"/>
      <c r="O202" s="311"/>
      <c r="P202" s="215"/>
      <c r="Q202" s="215"/>
      <c r="R202" s="215"/>
      <c r="S202" s="215"/>
      <c r="T202" s="23">
        <f t="shared" si="741"/>
        <v>0</v>
      </c>
      <c r="U202" s="55"/>
      <c r="V202" s="291"/>
      <c r="W202" s="56"/>
      <c r="X202" s="56"/>
      <c r="Y202" s="56"/>
      <c r="Z202" s="56"/>
      <c r="AA202" s="56"/>
      <c r="AB202" s="56"/>
      <c r="AC202" s="56"/>
      <c r="AD202" s="56"/>
      <c r="AE202" s="57"/>
      <c r="AF202" s="482">
        <f t="shared" si="742"/>
        <v>0</v>
      </c>
      <c r="AG202" s="55"/>
      <c r="AH202" s="291"/>
      <c r="AI202" s="56"/>
      <c r="AJ202" s="56"/>
      <c r="AK202" s="56"/>
      <c r="AL202" s="56"/>
      <c r="AM202" s="56"/>
      <c r="AN202" s="56"/>
      <c r="AO202" s="56"/>
      <c r="AP202" s="56"/>
      <c r="AQ202" s="57"/>
      <c r="AR202" s="185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99"/>
      <c r="BQ202" s="199"/>
      <c r="BR202" s="199"/>
      <c r="BS202" s="199"/>
      <c r="BT202" s="199"/>
      <c r="BU202" s="199"/>
      <c r="BV202" s="199"/>
      <c r="BW202" s="199"/>
      <c r="BX202" s="199"/>
      <c r="BY202" s="199"/>
      <c r="BZ202" s="199"/>
      <c r="CA202" s="199"/>
      <c r="CB202" s="199"/>
      <c r="CC202" s="199"/>
      <c r="CD202" s="199"/>
      <c r="CE202" s="199"/>
      <c r="CF202" s="199"/>
      <c r="CG202" s="199"/>
      <c r="CH202" s="199"/>
      <c r="CI202" s="199"/>
      <c r="CJ202" s="199"/>
      <c r="CK202" s="199"/>
      <c r="CL202" s="199"/>
      <c r="CM202" s="199"/>
      <c r="CN202" s="199"/>
      <c r="CO202" s="199"/>
      <c r="CP202" s="199"/>
      <c r="CQ202" s="199"/>
      <c r="CR202" s="199"/>
      <c r="CS202" s="199"/>
      <c r="CT202" s="199"/>
      <c r="CU202" s="199"/>
      <c r="CV202" s="199"/>
      <c r="CW202" s="199"/>
      <c r="CX202" s="199"/>
      <c r="CY202" s="199"/>
      <c r="CZ202" s="199"/>
      <c r="DA202" s="199"/>
      <c r="DB202" s="199"/>
      <c r="DC202" s="199"/>
      <c r="DD202" s="199"/>
      <c r="DE202" s="199"/>
      <c r="DF202" s="199"/>
      <c r="DG202" s="199"/>
      <c r="DH202" s="199"/>
      <c r="DI202" s="199"/>
      <c r="DJ202" s="199"/>
      <c r="DK202" s="199"/>
      <c r="DL202" s="199"/>
      <c r="DM202" s="199"/>
      <c r="DN202" s="199"/>
      <c r="DO202" s="199"/>
      <c r="DP202" s="199"/>
      <c r="DQ202" s="199"/>
      <c r="DR202" s="199"/>
      <c r="DS202" s="199"/>
      <c r="DT202" s="199"/>
      <c r="DU202" s="199"/>
      <c r="DV202" s="199"/>
      <c r="DW202" s="199"/>
      <c r="DX202" s="199"/>
      <c r="DY202" s="199"/>
      <c r="DZ202" s="199"/>
      <c r="EA202" s="199"/>
      <c r="EB202" s="199"/>
      <c r="EC202" s="199"/>
      <c r="ED202" s="199"/>
      <c r="EE202" s="199"/>
      <c r="EF202" s="199"/>
    </row>
    <row r="203" spans="1:136" s="21" customFormat="1" ht="15.75" hidden="1" customHeight="1">
      <c r="A203" s="585">
        <v>34</v>
      </c>
      <c r="B203" s="585"/>
      <c r="C203" s="35"/>
      <c r="D203" s="593" t="s">
        <v>9</v>
      </c>
      <c r="E203" s="593"/>
      <c r="F203" s="593"/>
      <c r="G203" s="584"/>
      <c r="H203" s="19">
        <f t="shared" si="738"/>
        <v>0</v>
      </c>
      <c r="I203" s="52">
        <f>I204</f>
        <v>0</v>
      </c>
      <c r="J203" s="290">
        <f>J204</f>
        <v>0</v>
      </c>
      <c r="K203" s="53">
        <f t="shared" ref="K203:AQ203" si="757">K204</f>
        <v>0</v>
      </c>
      <c r="L203" s="53">
        <f t="shared" si="757"/>
        <v>0</v>
      </c>
      <c r="M203" s="53">
        <f t="shared" si="757"/>
        <v>0</v>
      </c>
      <c r="N203" s="53">
        <f t="shared" si="757"/>
        <v>0</v>
      </c>
      <c r="O203" s="310">
        <f t="shared" si="757"/>
        <v>0</v>
      </c>
      <c r="P203" s="215"/>
      <c r="Q203" s="215"/>
      <c r="R203" s="215"/>
      <c r="S203" s="215"/>
      <c r="T203" s="19">
        <f t="shared" si="741"/>
        <v>0</v>
      </c>
      <c r="U203" s="52"/>
      <c r="V203" s="290"/>
      <c r="W203" s="53"/>
      <c r="X203" s="53"/>
      <c r="Y203" s="53"/>
      <c r="Z203" s="53"/>
      <c r="AA203" s="53"/>
      <c r="AB203" s="53"/>
      <c r="AC203" s="53"/>
      <c r="AD203" s="53"/>
      <c r="AE203" s="54"/>
      <c r="AF203" s="481">
        <f t="shared" si="742"/>
        <v>0</v>
      </c>
      <c r="AG203" s="52"/>
      <c r="AH203" s="290"/>
      <c r="AI203" s="53">
        <f t="shared" si="757"/>
        <v>0</v>
      </c>
      <c r="AJ203" s="53">
        <f t="shared" si="757"/>
        <v>0</v>
      </c>
      <c r="AK203" s="53">
        <f t="shared" si="757"/>
        <v>0</v>
      </c>
      <c r="AL203" s="53">
        <f t="shared" si="757"/>
        <v>0</v>
      </c>
      <c r="AM203" s="53">
        <f t="shared" si="757"/>
        <v>0</v>
      </c>
      <c r="AN203" s="53">
        <f t="shared" si="757"/>
        <v>0</v>
      </c>
      <c r="AO203" s="53">
        <f t="shared" si="757"/>
        <v>0</v>
      </c>
      <c r="AP203" s="53">
        <f t="shared" si="757"/>
        <v>0</v>
      </c>
      <c r="AQ203" s="54">
        <f t="shared" si="757"/>
        <v>0</v>
      </c>
      <c r="AR203" s="185"/>
      <c r="AS203" s="198"/>
      <c r="AT203" s="198"/>
      <c r="AU203" s="441"/>
      <c r="AV203" s="441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  <c r="DL203" s="203"/>
      <c r="DM203" s="203"/>
      <c r="DN203" s="203"/>
      <c r="DO203" s="203"/>
      <c r="DP203" s="203"/>
      <c r="DQ203" s="203"/>
      <c r="DR203" s="203"/>
      <c r="DS203" s="203"/>
      <c r="DT203" s="203"/>
      <c r="DU203" s="203"/>
      <c r="DV203" s="203"/>
      <c r="DW203" s="203"/>
      <c r="DX203" s="203"/>
      <c r="DY203" s="203"/>
      <c r="DZ203" s="203"/>
      <c r="EA203" s="203"/>
      <c r="EB203" s="203"/>
      <c r="EC203" s="203"/>
      <c r="ED203" s="203"/>
      <c r="EE203" s="203"/>
      <c r="EF203" s="203"/>
    </row>
    <row r="204" spans="1:136" s="24" customFormat="1" ht="15.75" hidden="1" customHeight="1">
      <c r="A204" s="586">
        <v>343</v>
      </c>
      <c r="B204" s="586"/>
      <c r="C204" s="586"/>
      <c r="D204" s="587" t="s">
        <v>10</v>
      </c>
      <c r="E204" s="587"/>
      <c r="F204" s="587"/>
      <c r="G204" s="588"/>
      <c r="H204" s="22">
        <f t="shared" si="738"/>
        <v>0</v>
      </c>
      <c r="I204" s="55"/>
      <c r="J204" s="291"/>
      <c r="K204" s="56"/>
      <c r="L204" s="56"/>
      <c r="M204" s="56"/>
      <c r="N204" s="56"/>
      <c r="O204" s="311"/>
      <c r="P204" s="215"/>
      <c r="Q204" s="215"/>
      <c r="R204" s="215"/>
      <c r="S204" s="215"/>
      <c r="T204" s="23">
        <f t="shared" si="741"/>
        <v>0</v>
      </c>
      <c r="U204" s="55"/>
      <c r="V204" s="291"/>
      <c r="W204" s="56"/>
      <c r="X204" s="56"/>
      <c r="Y204" s="56"/>
      <c r="Z204" s="56"/>
      <c r="AA204" s="56"/>
      <c r="AB204" s="56"/>
      <c r="AC204" s="56"/>
      <c r="AD204" s="56"/>
      <c r="AE204" s="57"/>
      <c r="AF204" s="482">
        <f t="shared" si="742"/>
        <v>0</v>
      </c>
      <c r="AG204" s="55"/>
      <c r="AH204" s="291"/>
      <c r="AI204" s="56"/>
      <c r="AJ204" s="56"/>
      <c r="AK204" s="56"/>
      <c r="AL204" s="56"/>
      <c r="AM204" s="56"/>
      <c r="AN204" s="56"/>
      <c r="AO204" s="56"/>
      <c r="AP204" s="56"/>
      <c r="AQ204" s="57"/>
      <c r="AR204" s="185"/>
      <c r="AS204" s="126"/>
      <c r="AT204" s="126"/>
      <c r="AU204" s="126"/>
      <c r="AV204" s="126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99"/>
      <c r="BQ204" s="199"/>
      <c r="BR204" s="199"/>
      <c r="BS204" s="199"/>
      <c r="BT204" s="199"/>
      <c r="BU204" s="199"/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199"/>
      <c r="CX204" s="199"/>
      <c r="CY204" s="199"/>
      <c r="CZ204" s="199"/>
      <c r="DA204" s="199"/>
      <c r="DB204" s="199"/>
      <c r="DC204" s="199"/>
      <c r="DD204" s="199"/>
      <c r="DE204" s="199"/>
      <c r="DF204" s="199"/>
      <c r="DG204" s="199"/>
      <c r="DH204" s="199"/>
      <c r="DI204" s="199"/>
      <c r="DJ204" s="199"/>
      <c r="DK204" s="199"/>
      <c r="DL204" s="199"/>
      <c r="DM204" s="199"/>
      <c r="DN204" s="199"/>
      <c r="DO204" s="199"/>
      <c r="DP204" s="199"/>
      <c r="DQ204" s="199"/>
      <c r="DR204" s="199"/>
      <c r="DS204" s="199"/>
      <c r="DT204" s="199"/>
      <c r="DU204" s="199"/>
      <c r="DV204" s="199"/>
      <c r="DW204" s="199"/>
      <c r="DX204" s="199"/>
      <c r="DY204" s="199"/>
      <c r="DZ204" s="199"/>
      <c r="EA204" s="199"/>
      <c r="EB204" s="199"/>
      <c r="EC204" s="199"/>
      <c r="ED204" s="199"/>
      <c r="EE204" s="199"/>
      <c r="EF204" s="199"/>
    </row>
    <row r="205" spans="1:136" s="18" customFormat="1" ht="15.75" hidden="1" customHeight="1">
      <c r="A205" s="44">
        <v>4</v>
      </c>
      <c r="B205" s="38"/>
      <c r="C205" s="38"/>
      <c r="D205" s="583" t="s">
        <v>17</v>
      </c>
      <c r="E205" s="583"/>
      <c r="F205" s="583"/>
      <c r="G205" s="584"/>
      <c r="H205" s="19">
        <f t="shared" si="738"/>
        <v>0</v>
      </c>
      <c r="I205" s="52">
        <f>I206</f>
        <v>0</v>
      </c>
      <c r="J205" s="290">
        <f>J206</f>
        <v>0</v>
      </c>
      <c r="K205" s="53">
        <f t="shared" ref="K205:AQ205" si="758">K206</f>
        <v>0</v>
      </c>
      <c r="L205" s="53">
        <f t="shared" si="758"/>
        <v>0</v>
      </c>
      <c r="M205" s="53">
        <f t="shared" si="758"/>
        <v>0</v>
      </c>
      <c r="N205" s="53">
        <f t="shared" si="758"/>
        <v>0</v>
      </c>
      <c r="O205" s="310">
        <f t="shared" si="758"/>
        <v>0</v>
      </c>
      <c r="P205" s="215"/>
      <c r="Q205" s="215"/>
      <c r="R205" s="215"/>
      <c r="S205" s="215"/>
      <c r="T205" s="19">
        <f t="shared" si="741"/>
        <v>0</v>
      </c>
      <c r="U205" s="52"/>
      <c r="V205" s="290"/>
      <c r="W205" s="53"/>
      <c r="X205" s="53"/>
      <c r="Y205" s="53"/>
      <c r="Z205" s="53"/>
      <c r="AA205" s="53"/>
      <c r="AB205" s="53"/>
      <c r="AC205" s="53"/>
      <c r="AD205" s="53"/>
      <c r="AE205" s="54"/>
      <c r="AF205" s="481">
        <f t="shared" si="742"/>
        <v>0</v>
      </c>
      <c r="AG205" s="52"/>
      <c r="AH205" s="290"/>
      <c r="AI205" s="53">
        <f t="shared" si="758"/>
        <v>0</v>
      </c>
      <c r="AJ205" s="53">
        <f t="shared" si="758"/>
        <v>0</v>
      </c>
      <c r="AK205" s="53">
        <f t="shared" si="758"/>
        <v>0</v>
      </c>
      <c r="AL205" s="53">
        <f t="shared" si="758"/>
        <v>0</v>
      </c>
      <c r="AM205" s="53">
        <f t="shared" si="758"/>
        <v>0</v>
      </c>
      <c r="AN205" s="53">
        <f t="shared" si="758"/>
        <v>0</v>
      </c>
      <c r="AO205" s="53">
        <f t="shared" si="758"/>
        <v>0</v>
      </c>
      <c r="AP205" s="53">
        <f>AP206</f>
        <v>0</v>
      </c>
      <c r="AQ205" s="54">
        <f t="shared" si="758"/>
        <v>0</v>
      </c>
      <c r="AR205" s="185"/>
      <c r="AS205" s="108"/>
      <c r="AT205" s="108"/>
      <c r="AU205" s="108"/>
      <c r="AV205" s="108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5"/>
      <c r="BN205" s="195"/>
      <c r="BO205" s="195"/>
      <c r="BP205" s="202"/>
      <c r="BQ205" s="202"/>
      <c r="BR205" s="202"/>
      <c r="BS205" s="202"/>
      <c r="BT205" s="202"/>
      <c r="BU205" s="202"/>
      <c r="BV205" s="202"/>
      <c r="BW205" s="202"/>
      <c r="BX205" s="202"/>
      <c r="BY205" s="202"/>
      <c r="BZ205" s="202"/>
      <c r="CA205" s="202"/>
      <c r="CB205" s="202"/>
      <c r="CC205" s="202"/>
      <c r="CD205" s="202"/>
      <c r="CE205" s="202"/>
      <c r="CF205" s="202"/>
      <c r="CG205" s="202"/>
      <c r="CH205" s="202"/>
      <c r="CI205" s="202"/>
      <c r="CJ205" s="202"/>
      <c r="CK205" s="202"/>
      <c r="CL205" s="202"/>
      <c r="CM205" s="202"/>
      <c r="CN205" s="202"/>
      <c r="CO205" s="202"/>
      <c r="CP205" s="202"/>
      <c r="CQ205" s="202"/>
      <c r="CR205" s="202"/>
      <c r="CS205" s="202"/>
      <c r="CT205" s="202"/>
      <c r="CU205" s="202"/>
      <c r="CV205" s="202"/>
      <c r="CW205" s="202"/>
      <c r="CX205" s="202"/>
      <c r="CY205" s="202"/>
      <c r="CZ205" s="202"/>
      <c r="DA205" s="202"/>
      <c r="DB205" s="202"/>
      <c r="DC205" s="202"/>
      <c r="DD205" s="202"/>
      <c r="DE205" s="202"/>
      <c r="DF205" s="202"/>
      <c r="DG205" s="202"/>
      <c r="DH205" s="202"/>
      <c r="DI205" s="202"/>
      <c r="DJ205" s="202"/>
      <c r="DK205" s="202"/>
      <c r="DL205" s="202"/>
      <c r="DM205" s="202"/>
      <c r="DN205" s="202"/>
      <c r="DO205" s="202"/>
      <c r="DP205" s="202"/>
      <c r="DQ205" s="202"/>
      <c r="DR205" s="202"/>
      <c r="DS205" s="202"/>
      <c r="DT205" s="202"/>
      <c r="DU205" s="202"/>
      <c r="DV205" s="202"/>
      <c r="DW205" s="202"/>
      <c r="DX205" s="202"/>
      <c r="DY205" s="202"/>
      <c r="DZ205" s="202"/>
      <c r="EA205" s="202"/>
      <c r="EB205" s="202"/>
      <c r="EC205" s="202"/>
      <c r="ED205" s="202"/>
      <c r="EE205" s="202"/>
      <c r="EF205" s="202"/>
    </row>
    <row r="206" spans="1:136" s="21" customFormat="1" ht="24.75" hidden="1" customHeight="1">
      <c r="A206" s="585">
        <v>42</v>
      </c>
      <c r="B206" s="585"/>
      <c r="C206" s="44"/>
      <c r="D206" s="593" t="s">
        <v>45</v>
      </c>
      <c r="E206" s="593"/>
      <c r="F206" s="593"/>
      <c r="G206" s="584"/>
      <c r="H206" s="19">
        <f t="shared" si="738"/>
        <v>0</v>
      </c>
      <c r="I206" s="52">
        <f>SUM(I207:I208)</f>
        <v>0</v>
      </c>
      <c r="J206" s="290">
        <f>SUM(J207:J208)</f>
        <v>0</v>
      </c>
      <c r="K206" s="53">
        <f t="shared" ref="K206:N206" si="759">SUM(K207:K208)</f>
        <v>0</v>
      </c>
      <c r="L206" s="53">
        <f t="shared" si="759"/>
        <v>0</v>
      </c>
      <c r="M206" s="53">
        <f t="shared" si="759"/>
        <v>0</v>
      </c>
      <c r="N206" s="53">
        <f t="shared" si="759"/>
        <v>0</v>
      </c>
      <c r="O206" s="310">
        <f t="shared" ref="O206" si="760">SUM(O207:O208)</f>
        <v>0</v>
      </c>
      <c r="P206" s="215"/>
      <c r="Q206" s="215"/>
      <c r="R206" s="215"/>
      <c r="S206" s="215"/>
      <c r="T206" s="19">
        <f t="shared" si="741"/>
        <v>0</v>
      </c>
      <c r="U206" s="52"/>
      <c r="V206" s="290"/>
      <c r="W206" s="53"/>
      <c r="X206" s="53"/>
      <c r="Y206" s="53"/>
      <c r="Z206" s="53"/>
      <c r="AA206" s="53"/>
      <c r="AB206" s="53"/>
      <c r="AC206" s="53"/>
      <c r="AD206" s="53"/>
      <c r="AE206" s="54"/>
      <c r="AF206" s="481">
        <f t="shared" si="742"/>
        <v>0</v>
      </c>
      <c r="AG206" s="52"/>
      <c r="AH206" s="290"/>
      <c r="AI206" s="53">
        <f t="shared" ref="AI206:AQ206" si="761">SUM(AI207:AI208)</f>
        <v>0</v>
      </c>
      <c r="AJ206" s="53">
        <f t="shared" si="761"/>
        <v>0</v>
      </c>
      <c r="AK206" s="53">
        <f t="shared" si="761"/>
        <v>0</v>
      </c>
      <c r="AL206" s="53">
        <f t="shared" si="761"/>
        <v>0</v>
      </c>
      <c r="AM206" s="53">
        <f t="shared" ref="AM206" si="762">SUM(AM207:AM208)</f>
        <v>0</v>
      </c>
      <c r="AN206" s="53">
        <f t="shared" si="761"/>
        <v>0</v>
      </c>
      <c r="AO206" s="53">
        <f t="shared" si="761"/>
        <v>0</v>
      </c>
      <c r="AP206" s="53">
        <f t="shared" si="761"/>
        <v>0</v>
      </c>
      <c r="AQ206" s="54">
        <f t="shared" si="761"/>
        <v>0</v>
      </c>
      <c r="AR206" s="185"/>
      <c r="AS206" s="108"/>
      <c r="AT206" s="108"/>
      <c r="AU206" s="108"/>
      <c r="AV206" s="108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  <c r="DL206" s="203"/>
      <c r="DM206" s="203"/>
      <c r="DN206" s="203"/>
      <c r="DO206" s="203"/>
      <c r="DP206" s="203"/>
      <c r="DQ206" s="203"/>
      <c r="DR206" s="203"/>
      <c r="DS206" s="203"/>
      <c r="DT206" s="203"/>
      <c r="DU206" s="203"/>
      <c r="DV206" s="203"/>
      <c r="DW206" s="203"/>
      <c r="DX206" s="203"/>
      <c r="DY206" s="203"/>
      <c r="DZ206" s="203"/>
      <c r="EA206" s="203"/>
      <c r="EB206" s="203"/>
      <c r="EC206" s="203"/>
      <c r="ED206" s="203"/>
      <c r="EE206" s="203"/>
      <c r="EF206" s="203"/>
    </row>
    <row r="207" spans="1:136" s="24" customFormat="1" ht="15.75" hidden="1" customHeight="1">
      <c r="A207" s="586">
        <v>422</v>
      </c>
      <c r="B207" s="586"/>
      <c r="C207" s="586"/>
      <c r="D207" s="587" t="s">
        <v>11</v>
      </c>
      <c r="E207" s="587"/>
      <c r="F207" s="587"/>
      <c r="G207" s="587"/>
      <c r="H207" s="22">
        <f t="shared" si="738"/>
        <v>0</v>
      </c>
      <c r="I207" s="55"/>
      <c r="J207" s="291"/>
      <c r="K207" s="56"/>
      <c r="L207" s="56"/>
      <c r="M207" s="56"/>
      <c r="N207" s="56"/>
      <c r="O207" s="311"/>
      <c r="P207" s="215"/>
      <c r="Q207" s="215"/>
      <c r="R207" s="215"/>
      <c r="S207" s="215"/>
      <c r="T207" s="23">
        <f t="shared" si="741"/>
        <v>0</v>
      </c>
      <c r="U207" s="55"/>
      <c r="V207" s="291"/>
      <c r="W207" s="56"/>
      <c r="X207" s="56"/>
      <c r="Y207" s="56"/>
      <c r="Z207" s="56"/>
      <c r="AA207" s="56"/>
      <c r="AB207" s="56"/>
      <c r="AC207" s="56"/>
      <c r="AD207" s="56"/>
      <c r="AE207" s="57"/>
      <c r="AF207" s="482">
        <f t="shared" si="742"/>
        <v>0</v>
      </c>
      <c r="AG207" s="55"/>
      <c r="AH207" s="291"/>
      <c r="AI207" s="56"/>
      <c r="AJ207" s="56"/>
      <c r="AK207" s="56"/>
      <c r="AL207" s="56"/>
      <c r="AM207" s="56"/>
      <c r="AN207" s="56"/>
      <c r="AO207" s="56"/>
      <c r="AP207" s="56"/>
      <c r="AQ207" s="57"/>
      <c r="AR207" s="185"/>
      <c r="AS207" s="107"/>
      <c r="AT207" s="107"/>
      <c r="AU207" s="107"/>
      <c r="AV207" s="107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</row>
    <row r="208" spans="1:136" s="24" customFormat="1" ht="29.25" hidden="1" customHeight="1">
      <c r="A208" s="586">
        <v>424</v>
      </c>
      <c r="B208" s="586"/>
      <c r="C208" s="586"/>
      <c r="D208" s="587" t="s">
        <v>46</v>
      </c>
      <c r="E208" s="587"/>
      <c r="F208" s="587"/>
      <c r="G208" s="587"/>
      <c r="H208" s="22">
        <f t="shared" si="738"/>
        <v>0</v>
      </c>
      <c r="I208" s="55"/>
      <c r="J208" s="291"/>
      <c r="K208" s="56"/>
      <c r="L208" s="56"/>
      <c r="M208" s="56"/>
      <c r="N208" s="56"/>
      <c r="O208" s="311"/>
      <c r="P208" s="215"/>
      <c r="Q208" s="215"/>
      <c r="R208" s="215"/>
      <c r="S208" s="215"/>
      <c r="T208" s="23">
        <f t="shared" si="741"/>
        <v>0</v>
      </c>
      <c r="U208" s="55"/>
      <c r="V208" s="291"/>
      <c r="W208" s="56"/>
      <c r="X208" s="56"/>
      <c r="Y208" s="56"/>
      <c r="Z208" s="56"/>
      <c r="AA208" s="56"/>
      <c r="AB208" s="56"/>
      <c r="AC208" s="56"/>
      <c r="AD208" s="56"/>
      <c r="AE208" s="57"/>
      <c r="AF208" s="482">
        <f t="shared" si="742"/>
        <v>0</v>
      </c>
      <c r="AG208" s="55"/>
      <c r="AH208" s="291"/>
      <c r="AI208" s="56"/>
      <c r="AJ208" s="56"/>
      <c r="AK208" s="56"/>
      <c r="AL208" s="56"/>
      <c r="AM208" s="56"/>
      <c r="AN208" s="56"/>
      <c r="AO208" s="56"/>
      <c r="AP208" s="56"/>
      <c r="AQ208" s="57"/>
      <c r="AR208" s="185"/>
      <c r="AS208" s="107"/>
      <c r="AT208" s="107"/>
      <c r="AU208" s="107"/>
      <c r="AV208" s="107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199"/>
      <c r="CI208" s="199"/>
      <c r="CJ208" s="199"/>
      <c r="CK208" s="199"/>
      <c r="CL208" s="199"/>
      <c r="CM208" s="199"/>
      <c r="CN208" s="199"/>
      <c r="CO208" s="199"/>
      <c r="CP208" s="199"/>
      <c r="CQ208" s="199"/>
      <c r="CR208" s="199"/>
      <c r="CS208" s="199"/>
      <c r="CT208" s="199"/>
      <c r="CU208" s="199"/>
      <c r="CV208" s="199"/>
      <c r="CW208" s="199"/>
      <c r="CX208" s="199"/>
      <c r="CY208" s="199"/>
      <c r="CZ208" s="199"/>
      <c r="DA208" s="199"/>
      <c r="DB208" s="199"/>
      <c r="DC208" s="199"/>
      <c r="DD208" s="199"/>
      <c r="DE208" s="199"/>
      <c r="DF208" s="199"/>
      <c r="DG208" s="199"/>
      <c r="DH208" s="199"/>
      <c r="DI208" s="199"/>
      <c r="DJ208" s="199"/>
      <c r="DK208" s="199"/>
      <c r="DL208" s="199"/>
      <c r="DM208" s="199"/>
      <c r="DN208" s="199"/>
      <c r="DO208" s="199"/>
      <c r="DP208" s="199"/>
      <c r="DQ208" s="199"/>
      <c r="DR208" s="199"/>
      <c r="DS208" s="199"/>
      <c r="DT208" s="199"/>
      <c r="DU208" s="199"/>
      <c r="DV208" s="199"/>
      <c r="DW208" s="199"/>
      <c r="DX208" s="199"/>
      <c r="DY208" s="199"/>
      <c r="DZ208" s="199"/>
      <c r="EA208" s="199"/>
      <c r="EB208" s="199"/>
      <c r="EC208" s="199"/>
      <c r="ED208" s="199"/>
      <c r="EE208" s="199"/>
      <c r="EF208" s="199"/>
    </row>
    <row r="209" spans="1:136" s="45" customFormat="1" ht="15.75" hidden="1" customHeight="1">
      <c r="I209" s="58"/>
      <c r="J209" s="58"/>
      <c r="K209" s="58"/>
      <c r="L209" s="58"/>
      <c r="M209" s="58"/>
      <c r="N209" s="58"/>
      <c r="O209" s="58"/>
      <c r="P209" s="215"/>
      <c r="Q209" s="215"/>
      <c r="R209" s="215"/>
      <c r="S209" s="215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205"/>
      <c r="AS209" s="108"/>
      <c r="AT209" s="108"/>
      <c r="AU209" s="108"/>
      <c r="AV209" s="108"/>
      <c r="AW209" s="204"/>
      <c r="AX209" s="204"/>
      <c r="AY209" s="204"/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</row>
    <row r="210" spans="1:136" s="45" customFormat="1" ht="15.75" hidden="1" customHeight="1">
      <c r="I210" s="58"/>
      <c r="J210" s="58"/>
      <c r="K210" s="58"/>
      <c r="L210" s="58"/>
      <c r="M210" s="58"/>
      <c r="N210" s="58"/>
      <c r="O210" s="58"/>
      <c r="P210" s="215"/>
      <c r="Q210" s="215"/>
      <c r="R210" s="215"/>
      <c r="S210" s="215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205"/>
      <c r="AS210" s="108"/>
      <c r="AT210" s="108"/>
      <c r="AU210" s="108"/>
      <c r="AV210" s="108"/>
      <c r="AW210" s="204"/>
      <c r="AX210" s="204"/>
      <c r="AY210" s="204"/>
      <c r="AZ210" s="204"/>
      <c r="BA210" s="204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</row>
    <row r="211" spans="1:136" s="24" customFormat="1" ht="15.75" hidden="1" customHeight="1">
      <c r="A211" s="36"/>
      <c r="B211" s="36"/>
      <c r="C211" s="36"/>
      <c r="D211" s="25"/>
      <c r="E211" s="25"/>
      <c r="F211" s="25"/>
      <c r="G211" s="25"/>
      <c r="H211" s="22"/>
      <c r="I211" s="55"/>
      <c r="J211" s="291"/>
      <c r="K211" s="56"/>
      <c r="L211" s="56"/>
      <c r="M211" s="56"/>
      <c r="N211" s="56"/>
      <c r="O211" s="311"/>
      <c r="P211" s="215"/>
      <c r="Q211" s="215"/>
      <c r="R211" s="215"/>
      <c r="S211" s="215"/>
      <c r="T211" s="23"/>
      <c r="U211" s="55"/>
      <c r="V211" s="291"/>
      <c r="W211" s="56"/>
      <c r="X211" s="56"/>
      <c r="Y211" s="56"/>
      <c r="Z211" s="56"/>
      <c r="AA211" s="56"/>
      <c r="AB211" s="56"/>
      <c r="AC211" s="56"/>
      <c r="AD211" s="56"/>
      <c r="AE211" s="57"/>
      <c r="AF211" s="482"/>
      <c r="AG211" s="55"/>
      <c r="AH211" s="291"/>
      <c r="AI211" s="56"/>
      <c r="AJ211" s="56"/>
      <c r="AK211" s="56"/>
      <c r="AL211" s="56"/>
      <c r="AM211" s="56"/>
      <c r="AN211" s="56"/>
      <c r="AO211" s="56"/>
      <c r="AP211" s="56"/>
      <c r="AQ211" s="57"/>
      <c r="AR211" s="185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99"/>
      <c r="BQ211" s="199"/>
      <c r="BR211" s="199"/>
      <c r="BS211" s="199"/>
      <c r="BT211" s="199"/>
      <c r="BU211" s="199"/>
      <c r="BV211" s="199"/>
      <c r="BW211" s="199"/>
      <c r="BX211" s="199"/>
      <c r="BY211" s="199"/>
      <c r="BZ211" s="199"/>
      <c r="CA211" s="199"/>
      <c r="CB211" s="199"/>
      <c r="CC211" s="199"/>
      <c r="CD211" s="199"/>
      <c r="CE211" s="199"/>
      <c r="CF211" s="199"/>
      <c r="CG211" s="199"/>
      <c r="CH211" s="199"/>
      <c r="CI211" s="199"/>
      <c r="CJ211" s="199"/>
      <c r="CK211" s="199"/>
      <c r="CL211" s="199"/>
      <c r="CM211" s="199"/>
      <c r="CN211" s="199"/>
      <c r="CO211" s="199"/>
      <c r="CP211" s="199"/>
      <c r="CQ211" s="199"/>
      <c r="CR211" s="199"/>
      <c r="CS211" s="199"/>
      <c r="CT211" s="199"/>
      <c r="CU211" s="199"/>
      <c r="CV211" s="199"/>
      <c r="CW211" s="199"/>
      <c r="CX211" s="199"/>
      <c r="CY211" s="199"/>
      <c r="CZ211" s="199"/>
      <c r="DA211" s="199"/>
      <c r="DB211" s="199"/>
      <c r="DC211" s="199"/>
      <c r="DD211" s="199"/>
      <c r="DE211" s="199"/>
      <c r="DF211" s="199"/>
      <c r="DG211" s="199"/>
      <c r="DH211" s="199"/>
      <c r="DI211" s="199"/>
      <c r="DJ211" s="199"/>
      <c r="DK211" s="199"/>
      <c r="DL211" s="199"/>
      <c r="DM211" s="199"/>
      <c r="DN211" s="199"/>
      <c r="DO211" s="199"/>
      <c r="DP211" s="199"/>
      <c r="DQ211" s="199"/>
      <c r="DR211" s="199"/>
      <c r="DS211" s="199"/>
      <c r="DT211" s="199"/>
      <c r="DU211" s="199"/>
      <c r="DV211" s="199"/>
      <c r="DW211" s="199"/>
      <c r="DX211" s="199"/>
      <c r="DY211" s="199"/>
      <c r="DZ211" s="199"/>
      <c r="EA211" s="199"/>
      <c r="EB211" s="199"/>
      <c r="EC211" s="199"/>
      <c r="ED211" s="199"/>
      <c r="EE211" s="199"/>
      <c r="EF211" s="199"/>
    </row>
    <row r="212" spans="1:136" s="24" customFormat="1" ht="29.25" hidden="1" customHeight="1">
      <c r="A212" s="586"/>
      <c r="B212" s="586"/>
      <c r="C212" s="586"/>
      <c r="D212" s="587"/>
      <c r="E212" s="587"/>
      <c r="F212" s="587"/>
      <c r="G212" s="588"/>
      <c r="H212" s="22"/>
      <c r="I212" s="55"/>
      <c r="J212" s="291"/>
      <c r="K212" s="56"/>
      <c r="L212" s="56"/>
      <c r="M212" s="56"/>
      <c r="N212" s="56"/>
      <c r="O212" s="311"/>
      <c r="P212" s="215"/>
      <c r="Q212" s="215"/>
      <c r="R212" s="215"/>
      <c r="S212" s="215"/>
      <c r="T212" s="23"/>
      <c r="U212" s="55"/>
      <c r="V212" s="291"/>
      <c r="W212" s="56"/>
      <c r="X212" s="56"/>
      <c r="Y212" s="56"/>
      <c r="Z212" s="56"/>
      <c r="AA212" s="56"/>
      <c r="AB212" s="56"/>
      <c r="AC212" s="56"/>
      <c r="AD212" s="56"/>
      <c r="AE212" s="57"/>
      <c r="AF212" s="482"/>
      <c r="AG212" s="55"/>
      <c r="AH212" s="291"/>
      <c r="AI212" s="56"/>
      <c r="AJ212" s="56"/>
      <c r="AK212" s="56"/>
      <c r="AL212" s="56"/>
      <c r="AM212" s="56"/>
      <c r="AN212" s="56"/>
      <c r="AO212" s="56"/>
      <c r="AP212" s="56"/>
      <c r="AQ212" s="57"/>
      <c r="AR212" s="185"/>
      <c r="AS212" s="216"/>
      <c r="AT212" s="216"/>
      <c r="AU212" s="186"/>
      <c r="AV212" s="186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199"/>
      <c r="CX212" s="199"/>
      <c r="CY212" s="199"/>
      <c r="CZ212" s="199"/>
      <c r="DA212" s="199"/>
      <c r="DB212" s="199"/>
      <c r="DC212" s="199"/>
      <c r="DD212" s="199"/>
      <c r="DE212" s="199"/>
      <c r="DF212" s="199"/>
      <c r="DG212" s="199"/>
      <c r="DH212" s="199"/>
      <c r="DI212" s="199"/>
      <c r="DJ212" s="199"/>
      <c r="DK212" s="199"/>
      <c r="DL212" s="199"/>
      <c r="DM212" s="199"/>
      <c r="DN212" s="199"/>
      <c r="DO212" s="199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199"/>
      <c r="EF212" s="199"/>
    </row>
    <row r="213" spans="1:136" s="32" customFormat="1" ht="29.25" hidden="1" customHeight="1">
      <c r="A213" s="26"/>
      <c r="B213" s="26"/>
      <c r="C213" s="26"/>
      <c r="D213" s="27"/>
      <c r="E213" s="27"/>
      <c r="F213" s="27"/>
      <c r="G213" s="27"/>
      <c r="H213" s="28"/>
      <c r="I213" s="29"/>
      <c r="J213" s="292"/>
      <c r="K213" s="30"/>
      <c r="L213" s="30"/>
      <c r="M213" s="30"/>
      <c r="N213" s="30"/>
      <c r="O213" s="92"/>
      <c r="P213" s="215"/>
      <c r="Q213" s="215"/>
      <c r="R213" s="215"/>
      <c r="S213" s="215"/>
      <c r="T213" s="28"/>
      <c r="U213" s="29"/>
      <c r="V213" s="292"/>
      <c r="W213" s="30"/>
      <c r="X213" s="30"/>
      <c r="Y213" s="30"/>
      <c r="Z213" s="30"/>
      <c r="AA213" s="30"/>
      <c r="AB213" s="30"/>
      <c r="AC213" s="30"/>
      <c r="AD213" s="30"/>
      <c r="AE213" s="31"/>
      <c r="AF213" s="109"/>
      <c r="AG213" s="29"/>
      <c r="AH213" s="292"/>
      <c r="AI213" s="30"/>
      <c r="AJ213" s="30"/>
      <c r="AK213" s="30"/>
      <c r="AL213" s="30"/>
      <c r="AM213" s="30"/>
      <c r="AN213" s="30"/>
      <c r="AO213" s="30"/>
      <c r="AP213" s="30"/>
      <c r="AQ213" s="31"/>
      <c r="AR213" s="185"/>
      <c r="AS213" s="198"/>
      <c r="AT213" s="198"/>
      <c r="AU213" s="441"/>
      <c r="AV213" s="441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16" customFormat="1" ht="28.5" hidden="1" customHeight="1">
      <c r="A214" s="597"/>
      <c r="B214" s="597"/>
      <c r="C214" s="597"/>
      <c r="D214" s="601"/>
      <c r="E214" s="601"/>
      <c r="F214" s="601"/>
      <c r="G214" s="602"/>
      <c r="H214" s="15">
        <f t="shared" ref="H214:H231" si="763">SUM(I214:S214)</f>
        <v>0</v>
      </c>
      <c r="I214" s="47">
        <f>I215</f>
        <v>0</v>
      </c>
      <c r="J214" s="288">
        <f>J215</f>
        <v>0</v>
      </c>
      <c r="K214" s="48">
        <f t="shared" ref="K214:O214" si="764">K215</f>
        <v>0</v>
      </c>
      <c r="L214" s="48">
        <f t="shared" si="764"/>
        <v>0</v>
      </c>
      <c r="M214" s="48">
        <f t="shared" si="764"/>
        <v>0</v>
      </c>
      <c r="N214" s="48">
        <f t="shared" si="764"/>
        <v>0</v>
      </c>
      <c r="O214" s="308">
        <f t="shared" si="764"/>
        <v>0</v>
      </c>
      <c r="P214" s="215"/>
      <c r="Q214" s="215"/>
      <c r="R214" s="215"/>
      <c r="S214" s="215"/>
      <c r="T214" s="15">
        <f t="shared" ref="T214:T231" si="765">SUM(U214:AE214)</f>
        <v>0</v>
      </c>
      <c r="U214" s="47"/>
      <c r="V214" s="288"/>
      <c r="W214" s="217"/>
      <c r="X214" s="217"/>
      <c r="Y214" s="217"/>
      <c r="Z214" s="217"/>
      <c r="AA214" s="217"/>
      <c r="AB214" s="217"/>
      <c r="AC214" s="217"/>
      <c r="AD214" s="217"/>
      <c r="AE214" s="218"/>
      <c r="AF214" s="479">
        <f t="shared" ref="AF214:AF231" si="766">SUM(AG214:AQ214)</f>
        <v>0</v>
      </c>
      <c r="AG214" s="219"/>
      <c r="AH214" s="294"/>
      <c r="AI214" s="217">
        <f t="shared" ref="AI214:AQ214" si="767">AI215</f>
        <v>0</v>
      </c>
      <c r="AJ214" s="217">
        <f t="shared" si="767"/>
        <v>0</v>
      </c>
      <c r="AK214" s="217">
        <f t="shared" si="767"/>
        <v>0</v>
      </c>
      <c r="AL214" s="217">
        <f t="shared" si="767"/>
        <v>0</v>
      </c>
      <c r="AM214" s="217">
        <f t="shared" si="767"/>
        <v>0</v>
      </c>
      <c r="AN214" s="217">
        <f t="shared" si="767"/>
        <v>0</v>
      </c>
      <c r="AO214" s="217">
        <f t="shared" si="767"/>
        <v>0</v>
      </c>
      <c r="AP214" s="217">
        <f t="shared" si="767"/>
        <v>0</v>
      </c>
      <c r="AQ214" s="218">
        <f t="shared" si="767"/>
        <v>0</v>
      </c>
      <c r="AR214" s="185"/>
      <c r="AS214" s="198"/>
      <c r="AT214" s="198"/>
      <c r="AU214" s="441"/>
      <c r="AV214" s="441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201"/>
      <c r="BQ214" s="201"/>
      <c r="BR214" s="201"/>
      <c r="BS214" s="201"/>
      <c r="BT214" s="201"/>
      <c r="BU214" s="201"/>
      <c r="BV214" s="201"/>
      <c r="BW214" s="201"/>
      <c r="BX214" s="201"/>
      <c r="BY214" s="201"/>
      <c r="BZ214" s="201"/>
      <c r="CA214" s="201"/>
      <c r="CB214" s="201"/>
      <c r="CC214" s="201"/>
      <c r="CD214" s="201"/>
      <c r="CE214" s="201"/>
      <c r="CF214" s="201"/>
      <c r="CG214" s="201"/>
      <c r="CH214" s="201"/>
      <c r="CI214" s="201"/>
      <c r="CJ214" s="201"/>
      <c r="CK214" s="201"/>
      <c r="CL214" s="201"/>
      <c r="CM214" s="201"/>
      <c r="CN214" s="201"/>
      <c r="CO214" s="201"/>
      <c r="CP214" s="201"/>
      <c r="CQ214" s="201"/>
      <c r="CR214" s="201"/>
      <c r="CS214" s="201"/>
      <c r="CT214" s="201"/>
      <c r="CU214" s="201"/>
      <c r="CV214" s="201"/>
      <c r="CW214" s="201"/>
      <c r="CX214" s="201"/>
      <c r="CY214" s="201"/>
      <c r="CZ214" s="201"/>
      <c r="DA214" s="201"/>
      <c r="DB214" s="201"/>
      <c r="DC214" s="201"/>
      <c r="DD214" s="201"/>
      <c r="DE214" s="201"/>
      <c r="DF214" s="201"/>
      <c r="DG214" s="201"/>
      <c r="DH214" s="201"/>
      <c r="DI214" s="201"/>
      <c r="DJ214" s="201"/>
      <c r="DK214" s="201"/>
      <c r="DL214" s="201"/>
      <c r="DM214" s="201"/>
      <c r="DN214" s="201"/>
      <c r="DO214" s="201"/>
      <c r="DP214" s="201"/>
      <c r="DQ214" s="201"/>
      <c r="DR214" s="201"/>
      <c r="DS214" s="201"/>
      <c r="DT214" s="201"/>
      <c r="DU214" s="201"/>
      <c r="DV214" s="201"/>
      <c r="DW214" s="201"/>
      <c r="DX214" s="201"/>
      <c r="DY214" s="201"/>
      <c r="DZ214" s="201"/>
      <c r="EA214" s="201"/>
      <c r="EB214" s="201"/>
      <c r="EC214" s="201"/>
      <c r="ED214" s="201"/>
      <c r="EE214" s="201"/>
      <c r="EF214" s="201"/>
    </row>
    <row r="215" spans="1:136" s="18" customFormat="1" ht="28.5" hidden="1" customHeight="1">
      <c r="A215" s="598"/>
      <c r="B215" s="598"/>
      <c r="C215" s="598"/>
      <c r="D215" s="599"/>
      <c r="E215" s="599"/>
      <c r="F215" s="599"/>
      <c r="G215" s="600"/>
      <c r="H215" s="17">
        <f t="shared" si="763"/>
        <v>0</v>
      </c>
      <c r="I215" s="49">
        <f>I216+I228</f>
        <v>0</v>
      </c>
      <c r="J215" s="289">
        <f>J216+J228</f>
        <v>0</v>
      </c>
      <c r="K215" s="50">
        <f t="shared" ref="K215:N215" si="768">K216+K228</f>
        <v>0</v>
      </c>
      <c r="L215" s="50">
        <f t="shared" si="768"/>
        <v>0</v>
      </c>
      <c r="M215" s="50">
        <f t="shared" si="768"/>
        <v>0</v>
      </c>
      <c r="N215" s="50">
        <f t="shared" si="768"/>
        <v>0</v>
      </c>
      <c r="O215" s="309">
        <f t="shared" ref="O215" si="769">O216+O228</f>
        <v>0</v>
      </c>
      <c r="P215" s="215"/>
      <c r="Q215" s="215"/>
      <c r="R215" s="215"/>
      <c r="S215" s="215"/>
      <c r="T215" s="17">
        <f t="shared" si="765"/>
        <v>0</v>
      </c>
      <c r="U215" s="49"/>
      <c r="V215" s="289"/>
      <c r="W215" s="50"/>
      <c r="X215" s="50"/>
      <c r="Y215" s="50"/>
      <c r="Z215" s="50"/>
      <c r="AA215" s="50"/>
      <c r="AB215" s="50"/>
      <c r="AC215" s="50"/>
      <c r="AD215" s="50"/>
      <c r="AE215" s="51"/>
      <c r="AF215" s="480">
        <f t="shared" si="766"/>
        <v>0</v>
      </c>
      <c r="AG215" s="49"/>
      <c r="AH215" s="289"/>
      <c r="AI215" s="50">
        <f t="shared" ref="AI215:AQ215" si="770">AI216+AI228</f>
        <v>0</v>
      </c>
      <c r="AJ215" s="50">
        <f t="shared" si="770"/>
        <v>0</v>
      </c>
      <c r="AK215" s="50">
        <f t="shared" si="770"/>
        <v>0</v>
      </c>
      <c r="AL215" s="50">
        <f t="shared" si="770"/>
        <v>0</v>
      </c>
      <c r="AM215" s="50">
        <f t="shared" ref="AM215" si="771">AM216+AM228</f>
        <v>0</v>
      </c>
      <c r="AN215" s="50">
        <f t="shared" si="770"/>
        <v>0</v>
      </c>
      <c r="AO215" s="50">
        <f t="shared" si="770"/>
        <v>0</v>
      </c>
      <c r="AP215" s="50">
        <f t="shared" si="770"/>
        <v>0</v>
      </c>
      <c r="AQ215" s="51">
        <f t="shared" si="770"/>
        <v>0</v>
      </c>
      <c r="AR215" s="185"/>
      <c r="AS215" s="126"/>
      <c r="AT215" s="126"/>
      <c r="AU215" s="126"/>
      <c r="AV215" s="126"/>
      <c r="AW215" s="195"/>
      <c r="AX215" s="195"/>
      <c r="AY215" s="195"/>
      <c r="AZ215" s="195"/>
      <c r="BA215" s="195"/>
      <c r="BB215" s="195"/>
      <c r="BC215" s="195"/>
      <c r="BD215" s="195"/>
      <c r="BE215" s="195"/>
      <c r="BF215" s="195"/>
      <c r="BG215" s="195"/>
      <c r="BH215" s="195"/>
      <c r="BI215" s="195"/>
      <c r="BJ215" s="195"/>
      <c r="BK215" s="195"/>
      <c r="BL215" s="195"/>
      <c r="BM215" s="195"/>
      <c r="BN215" s="195"/>
      <c r="BO215" s="195"/>
      <c r="BP215" s="202"/>
      <c r="BQ215" s="202"/>
      <c r="BR215" s="202"/>
      <c r="BS215" s="202"/>
      <c r="BT215" s="202"/>
      <c r="BU215" s="202"/>
      <c r="BV215" s="202"/>
      <c r="BW215" s="202"/>
      <c r="BX215" s="202"/>
      <c r="BY215" s="202"/>
      <c r="BZ215" s="202"/>
      <c r="CA215" s="202"/>
      <c r="CB215" s="202"/>
      <c r="CC215" s="202"/>
      <c r="CD215" s="202"/>
      <c r="CE215" s="202"/>
      <c r="CF215" s="202"/>
      <c r="CG215" s="202"/>
      <c r="CH215" s="202"/>
      <c r="CI215" s="202"/>
      <c r="CJ215" s="202"/>
      <c r="CK215" s="202"/>
      <c r="CL215" s="202"/>
      <c r="CM215" s="202"/>
      <c r="CN215" s="202"/>
      <c r="CO215" s="202"/>
      <c r="CP215" s="202"/>
      <c r="CQ215" s="202"/>
      <c r="CR215" s="202"/>
      <c r="CS215" s="202"/>
      <c r="CT215" s="202"/>
      <c r="CU215" s="202"/>
      <c r="CV215" s="202"/>
      <c r="CW215" s="202"/>
      <c r="CX215" s="202"/>
      <c r="CY215" s="202"/>
      <c r="CZ215" s="202"/>
      <c r="DA215" s="202"/>
      <c r="DB215" s="202"/>
      <c r="DC215" s="202"/>
      <c r="DD215" s="202"/>
      <c r="DE215" s="202"/>
      <c r="DF215" s="202"/>
      <c r="DG215" s="202"/>
      <c r="DH215" s="202"/>
      <c r="DI215" s="202"/>
      <c r="DJ215" s="202"/>
      <c r="DK215" s="202"/>
      <c r="DL215" s="202"/>
      <c r="DM215" s="202"/>
      <c r="DN215" s="202"/>
      <c r="DO215" s="202"/>
      <c r="DP215" s="202"/>
      <c r="DQ215" s="202"/>
      <c r="DR215" s="202"/>
      <c r="DS215" s="202"/>
      <c r="DT215" s="202"/>
      <c r="DU215" s="202"/>
      <c r="DV215" s="202"/>
      <c r="DW215" s="202"/>
      <c r="DX215" s="202"/>
      <c r="DY215" s="202"/>
      <c r="DZ215" s="202"/>
      <c r="EA215" s="202"/>
      <c r="EB215" s="202"/>
      <c r="EC215" s="202"/>
      <c r="ED215" s="202"/>
      <c r="EE215" s="202"/>
      <c r="EF215" s="202"/>
    </row>
    <row r="216" spans="1:136" s="18" customFormat="1" ht="15.75" hidden="1" customHeight="1">
      <c r="A216" s="20">
        <v>3</v>
      </c>
      <c r="C216" s="37"/>
      <c r="D216" s="583" t="s">
        <v>16</v>
      </c>
      <c r="E216" s="583"/>
      <c r="F216" s="583"/>
      <c r="G216" s="584"/>
      <c r="H216" s="19">
        <f t="shared" si="763"/>
        <v>0</v>
      </c>
      <c r="I216" s="52">
        <f>I217+I221+I226</f>
        <v>0</v>
      </c>
      <c r="J216" s="290">
        <f>J217+J221+J226</f>
        <v>0</v>
      </c>
      <c r="K216" s="53">
        <f t="shared" ref="K216:N216" si="772">K217+K221+K226</f>
        <v>0</v>
      </c>
      <c r="L216" s="53">
        <f t="shared" si="772"/>
        <v>0</v>
      </c>
      <c r="M216" s="53">
        <f t="shared" si="772"/>
        <v>0</v>
      </c>
      <c r="N216" s="53">
        <f t="shared" si="772"/>
        <v>0</v>
      </c>
      <c r="O216" s="310">
        <f t="shared" ref="O216" si="773">O217+O221+O226</f>
        <v>0</v>
      </c>
      <c r="P216" s="215"/>
      <c r="Q216" s="215"/>
      <c r="R216" s="215"/>
      <c r="S216" s="215"/>
      <c r="T216" s="19">
        <f t="shared" si="765"/>
        <v>0</v>
      </c>
      <c r="U216" s="52"/>
      <c r="V216" s="290"/>
      <c r="W216" s="53"/>
      <c r="X216" s="53"/>
      <c r="Y216" s="53"/>
      <c r="Z216" s="53"/>
      <c r="AA216" s="53"/>
      <c r="AB216" s="53"/>
      <c r="AC216" s="53"/>
      <c r="AD216" s="53"/>
      <c r="AE216" s="54"/>
      <c r="AF216" s="481">
        <f t="shared" si="766"/>
        <v>0</v>
      </c>
      <c r="AG216" s="52"/>
      <c r="AH216" s="290"/>
      <c r="AI216" s="53">
        <f t="shared" ref="AI216:AQ216" si="774">AI217+AI221+AI226</f>
        <v>0</v>
      </c>
      <c r="AJ216" s="53">
        <f t="shared" si="774"/>
        <v>0</v>
      </c>
      <c r="AK216" s="53">
        <f t="shared" si="774"/>
        <v>0</v>
      </c>
      <c r="AL216" s="53">
        <f t="shared" si="774"/>
        <v>0</v>
      </c>
      <c r="AM216" s="53">
        <f t="shared" ref="AM216" si="775">AM217+AM221+AM226</f>
        <v>0</v>
      </c>
      <c r="AN216" s="53">
        <f t="shared" si="774"/>
        <v>0</v>
      </c>
      <c r="AO216" s="53">
        <f t="shared" si="774"/>
        <v>0</v>
      </c>
      <c r="AP216" s="53">
        <f t="shared" si="774"/>
        <v>0</v>
      </c>
      <c r="AQ216" s="54">
        <f t="shared" si="774"/>
        <v>0</v>
      </c>
      <c r="AR216" s="185"/>
      <c r="AS216" s="108"/>
      <c r="AT216" s="108"/>
      <c r="AU216" s="108"/>
      <c r="AV216" s="108"/>
      <c r="AW216" s="195"/>
      <c r="AX216" s="195"/>
      <c r="AY216" s="195"/>
      <c r="AZ216" s="195"/>
      <c r="BA216" s="195"/>
      <c r="BB216" s="195"/>
      <c r="BC216" s="195"/>
      <c r="BD216" s="195"/>
      <c r="BE216" s="195"/>
      <c r="BF216" s="195"/>
      <c r="BG216" s="195"/>
      <c r="BH216" s="195"/>
      <c r="BI216" s="195"/>
      <c r="BJ216" s="195"/>
      <c r="BK216" s="195"/>
      <c r="BL216" s="195"/>
      <c r="BM216" s="195"/>
      <c r="BN216" s="195"/>
      <c r="BO216" s="195"/>
      <c r="BP216" s="202"/>
      <c r="BQ216" s="202"/>
      <c r="BR216" s="202"/>
      <c r="BS216" s="202"/>
      <c r="BT216" s="202"/>
      <c r="BU216" s="202"/>
      <c r="BV216" s="202"/>
      <c r="BW216" s="202"/>
      <c r="BX216" s="202"/>
      <c r="BY216" s="202"/>
      <c r="BZ216" s="202"/>
      <c r="CA216" s="202"/>
      <c r="CB216" s="202"/>
      <c r="CC216" s="202"/>
      <c r="CD216" s="202"/>
      <c r="CE216" s="202"/>
      <c r="CF216" s="202"/>
      <c r="CG216" s="202"/>
      <c r="CH216" s="202"/>
      <c r="CI216" s="202"/>
      <c r="CJ216" s="202"/>
      <c r="CK216" s="202"/>
      <c r="CL216" s="202"/>
      <c r="CM216" s="202"/>
      <c r="CN216" s="202"/>
      <c r="CO216" s="202"/>
      <c r="CP216" s="202"/>
      <c r="CQ216" s="202"/>
      <c r="CR216" s="202"/>
      <c r="CS216" s="202"/>
      <c r="CT216" s="202"/>
      <c r="CU216" s="202"/>
      <c r="CV216" s="202"/>
      <c r="CW216" s="202"/>
      <c r="CX216" s="202"/>
      <c r="CY216" s="202"/>
      <c r="CZ216" s="202"/>
      <c r="DA216" s="202"/>
      <c r="DB216" s="202"/>
      <c r="DC216" s="202"/>
      <c r="DD216" s="202"/>
      <c r="DE216" s="202"/>
      <c r="DF216" s="202"/>
      <c r="DG216" s="202"/>
      <c r="DH216" s="202"/>
      <c r="DI216" s="202"/>
      <c r="DJ216" s="202"/>
      <c r="DK216" s="202"/>
      <c r="DL216" s="202"/>
      <c r="DM216" s="202"/>
      <c r="DN216" s="202"/>
      <c r="DO216" s="202"/>
      <c r="DP216" s="202"/>
      <c r="DQ216" s="202"/>
      <c r="DR216" s="202"/>
      <c r="DS216" s="202"/>
      <c r="DT216" s="202"/>
      <c r="DU216" s="202"/>
      <c r="DV216" s="202"/>
      <c r="DW216" s="202"/>
      <c r="DX216" s="202"/>
      <c r="DY216" s="202"/>
      <c r="DZ216" s="202"/>
      <c r="EA216" s="202"/>
      <c r="EB216" s="202"/>
      <c r="EC216" s="202"/>
      <c r="ED216" s="202"/>
      <c r="EE216" s="202"/>
      <c r="EF216" s="202"/>
    </row>
    <row r="217" spans="1:136" s="21" customFormat="1" ht="15.75" hidden="1" customHeight="1">
      <c r="A217" s="585">
        <v>31</v>
      </c>
      <c r="B217" s="585"/>
      <c r="C217" s="35"/>
      <c r="D217" s="593" t="s">
        <v>0</v>
      </c>
      <c r="E217" s="593"/>
      <c r="F217" s="593"/>
      <c r="G217" s="584"/>
      <c r="H217" s="19">
        <f t="shared" si="763"/>
        <v>0</v>
      </c>
      <c r="I217" s="52">
        <f>SUM(I218:I220)</f>
        <v>0</v>
      </c>
      <c r="J217" s="290">
        <f>SUM(J218:J220)</f>
        <v>0</v>
      </c>
      <c r="K217" s="53">
        <f t="shared" ref="K217:N217" si="776">SUM(K218:K220)</f>
        <v>0</v>
      </c>
      <c r="L217" s="53">
        <f t="shared" si="776"/>
        <v>0</v>
      </c>
      <c r="M217" s="53">
        <f t="shared" si="776"/>
        <v>0</v>
      </c>
      <c r="N217" s="53">
        <f t="shared" si="776"/>
        <v>0</v>
      </c>
      <c r="O217" s="310">
        <f t="shared" ref="O217" si="777">SUM(O218:O220)</f>
        <v>0</v>
      </c>
      <c r="P217" s="215"/>
      <c r="Q217" s="215"/>
      <c r="R217" s="215"/>
      <c r="S217" s="215"/>
      <c r="T217" s="19">
        <f t="shared" si="765"/>
        <v>0</v>
      </c>
      <c r="U217" s="52"/>
      <c r="V217" s="290"/>
      <c r="W217" s="53"/>
      <c r="X217" s="53"/>
      <c r="Y217" s="53"/>
      <c r="Z217" s="53"/>
      <c r="AA217" s="53"/>
      <c r="AB217" s="53"/>
      <c r="AC217" s="53"/>
      <c r="AD217" s="53"/>
      <c r="AE217" s="54"/>
      <c r="AF217" s="481">
        <f t="shared" si="766"/>
        <v>0</v>
      </c>
      <c r="AG217" s="52"/>
      <c r="AH217" s="290"/>
      <c r="AI217" s="53">
        <f t="shared" ref="AI217:AQ217" si="778">SUM(AI218:AI220)</f>
        <v>0</v>
      </c>
      <c r="AJ217" s="53">
        <f t="shared" si="778"/>
        <v>0</v>
      </c>
      <c r="AK217" s="53">
        <f t="shared" si="778"/>
        <v>0</v>
      </c>
      <c r="AL217" s="53">
        <f t="shared" si="778"/>
        <v>0</v>
      </c>
      <c r="AM217" s="53">
        <f t="shared" ref="AM217" si="779">SUM(AM218:AM220)</f>
        <v>0</v>
      </c>
      <c r="AN217" s="53">
        <f t="shared" si="778"/>
        <v>0</v>
      </c>
      <c r="AO217" s="53">
        <f t="shared" si="778"/>
        <v>0</v>
      </c>
      <c r="AP217" s="53">
        <f t="shared" si="778"/>
        <v>0</v>
      </c>
      <c r="AQ217" s="54">
        <f t="shared" si="778"/>
        <v>0</v>
      </c>
      <c r="AR217" s="185"/>
      <c r="AS217" s="108"/>
      <c r="AT217" s="108"/>
      <c r="AU217" s="108"/>
      <c r="AV217" s="108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  <c r="DL217" s="203"/>
      <c r="DM217" s="203"/>
      <c r="DN217" s="203"/>
      <c r="DO217" s="203"/>
      <c r="DP217" s="203"/>
      <c r="DQ217" s="203"/>
      <c r="DR217" s="203"/>
      <c r="DS217" s="203"/>
      <c r="DT217" s="203"/>
      <c r="DU217" s="203"/>
      <c r="DV217" s="203"/>
      <c r="DW217" s="203"/>
      <c r="DX217" s="203"/>
      <c r="DY217" s="203"/>
      <c r="DZ217" s="203"/>
      <c r="EA217" s="203"/>
      <c r="EB217" s="203"/>
      <c r="EC217" s="203"/>
      <c r="ED217" s="203"/>
      <c r="EE217" s="203"/>
      <c r="EF217" s="203"/>
    </row>
    <row r="218" spans="1:136" s="24" customFormat="1" ht="15.75" hidden="1" customHeight="1">
      <c r="A218" s="586">
        <v>311</v>
      </c>
      <c r="B218" s="586"/>
      <c r="C218" s="586"/>
      <c r="D218" s="587" t="s">
        <v>1</v>
      </c>
      <c r="E218" s="587"/>
      <c r="F218" s="587"/>
      <c r="G218" s="587"/>
      <c r="H218" s="22">
        <f t="shared" si="763"/>
        <v>0</v>
      </c>
      <c r="I218" s="55"/>
      <c r="J218" s="291"/>
      <c r="K218" s="56"/>
      <c r="L218" s="56"/>
      <c r="M218" s="56"/>
      <c r="N218" s="56"/>
      <c r="O218" s="311"/>
      <c r="P218" s="215"/>
      <c r="Q218" s="215"/>
      <c r="R218" s="215"/>
      <c r="S218" s="215"/>
      <c r="T218" s="23">
        <f t="shared" si="765"/>
        <v>0</v>
      </c>
      <c r="U218" s="55"/>
      <c r="V218" s="291"/>
      <c r="W218" s="56"/>
      <c r="X218" s="56"/>
      <c r="Y218" s="56"/>
      <c r="Z218" s="56"/>
      <c r="AA218" s="56"/>
      <c r="AB218" s="56"/>
      <c r="AC218" s="56"/>
      <c r="AD218" s="56"/>
      <c r="AE218" s="57"/>
      <c r="AF218" s="482">
        <f t="shared" si="766"/>
        <v>0</v>
      </c>
      <c r="AG218" s="55"/>
      <c r="AH218" s="291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5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9"/>
      <c r="BQ218" s="199"/>
      <c r="BR218" s="199"/>
      <c r="BS218" s="199"/>
      <c r="BT218" s="199"/>
      <c r="BU218" s="199"/>
      <c r="BV218" s="199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199"/>
      <c r="CN218" s="199"/>
      <c r="CO218" s="199"/>
      <c r="CP218" s="199"/>
      <c r="CQ218" s="199"/>
      <c r="CR218" s="199"/>
      <c r="CS218" s="199"/>
      <c r="CT218" s="199"/>
      <c r="CU218" s="199"/>
      <c r="CV218" s="199"/>
      <c r="CW218" s="199"/>
      <c r="CX218" s="199"/>
      <c r="CY218" s="199"/>
      <c r="CZ218" s="199"/>
      <c r="DA218" s="199"/>
      <c r="DB218" s="199"/>
      <c r="DC218" s="199"/>
      <c r="DD218" s="199"/>
      <c r="DE218" s="199"/>
      <c r="DF218" s="199"/>
      <c r="DG218" s="199"/>
      <c r="DH218" s="199"/>
      <c r="DI218" s="199"/>
      <c r="DJ218" s="199"/>
      <c r="DK218" s="199"/>
      <c r="DL218" s="199"/>
      <c r="DM218" s="199"/>
      <c r="DN218" s="199"/>
      <c r="DO218" s="199"/>
      <c r="DP218" s="199"/>
      <c r="DQ218" s="199"/>
      <c r="DR218" s="199"/>
      <c r="DS218" s="199"/>
      <c r="DT218" s="199"/>
      <c r="DU218" s="199"/>
      <c r="DV218" s="199"/>
      <c r="DW218" s="199"/>
      <c r="DX218" s="199"/>
      <c r="DY218" s="199"/>
      <c r="DZ218" s="199"/>
      <c r="EA218" s="199"/>
      <c r="EB218" s="199"/>
      <c r="EC218" s="199"/>
      <c r="ED218" s="199"/>
      <c r="EE218" s="199"/>
      <c r="EF218" s="199"/>
    </row>
    <row r="219" spans="1:136" s="24" customFormat="1" ht="15.75" hidden="1" customHeight="1">
      <c r="A219" s="586">
        <v>312</v>
      </c>
      <c r="B219" s="586"/>
      <c r="C219" s="586"/>
      <c r="D219" s="587" t="s">
        <v>2</v>
      </c>
      <c r="E219" s="587"/>
      <c r="F219" s="587"/>
      <c r="G219" s="587"/>
      <c r="H219" s="22">
        <f t="shared" si="763"/>
        <v>0</v>
      </c>
      <c r="I219" s="55"/>
      <c r="J219" s="291"/>
      <c r="K219" s="56"/>
      <c r="L219" s="56"/>
      <c r="M219" s="56"/>
      <c r="N219" s="56"/>
      <c r="O219" s="311"/>
      <c r="P219" s="215"/>
      <c r="Q219" s="215"/>
      <c r="R219" s="215"/>
      <c r="S219" s="215"/>
      <c r="T219" s="23">
        <f t="shared" si="765"/>
        <v>0</v>
      </c>
      <c r="U219" s="55"/>
      <c r="V219" s="291"/>
      <c r="W219" s="56"/>
      <c r="X219" s="56"/>
      <c r="Y219" s="56"/>
      <c r="Z219" s="56"/>
      <c r="AA219" s="56"/>
      <c r="AB219" s="56"/>
      <c r="AC219" s="56"/>
      <c r="AD219" s="56"/>
      <c r="AE219" s="57"/>
      <c r="AF219" s="482">
        <f t="shared" si="766"/>
        <v>0</v>
      </c>
      <c r="AG219" s="55"/>
      <c r="AH219" s="291"/>
      <c r="AI219" s="56"/>
      <c r="AJ219" s="56"/>
      <c r="AK219" s="56"/>
      <c r="AL219" s="56"/>
      <c r="AM219" s="56"/>
      <c r="AN219" s="56"/>
      <c r="AO219" s="56"/>
      <c r="AP219" s="56"/>
      <c r="AQ219" s="57"/>
      <c r="AR219" s="185"/>
      <c r="AS219" s="126"/>
      <c r="AT219" s="126"/>
      <c r="AU219" s="126"/>
      <c r="AV219" s="126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99"/>
      <c r="BQ219" s="199"/>
      <c r="BR219" s="199"/>
      <c r="BS219" s="199"/>
      <c r="BT219" s="199"/>
      <c r="BU219" s="199"/>
      <c r="BV219" s="199"/>
      <c r="BW219" s="199"/>
      <c r="BX219" s="199"/>
      <c r="BY219" s="199"/>
      <c r="BZ219" s="199"/>
      <c r="CA219" s="199"/>
      <c r="CB219" s="199"/>
      <c r="CC219" s="199"/>
      <c r="CD219" s="199"/>
      <c r="CE219" s="199"/>
      <c r="CF219" s="199"/>
      <c r="CG219" s="199"/>
      <c r="CH219" s="199"/>
      <c r="CI219" s="199"/>
      <c r="CJ219" s="199"/>
      <c r="CK219" s="199"/>
      <c r="CL219" s="199"/>
      <c r="CM219" s="199"/>
      <c r="CN219" s="199"/>
      <c r="CO219" s="199"/>
      <c r="CP219" s="199"/>
      <c r="CQ219" s="199"/>
      <c r="CR219" s="199"/>
      <c r="CS219" s="199"/>
      <c r="CT219" s="199"/>
      <c r="CU219" s="199"/>
      <c r="CV219" s="199"/>
      <c r="CW219" s="199"/>
      <c r="CX219" s="199"/>
      <c r="CY219" s="199"/>
      <c r="CZ219" s="199"/>
      <c r="DA219" s="199"/>
      <c r="DB219" s="199"/>
      <c r="DC219" s="199"/>
      <c r="DD219" s="199"/>
      <c r="DE219" s="199"/>
      <c r="DF219" s="199"/>
      <c r="DG219" s="199"/>
      <c r="DH219" s="199"/>
      <c r="DI219" s="199"/>
      <c r="DJ219" s="199"/>
      <c r="DK219" s="199"/>
      <c r="DL219" s="199"/>
      <c r="DM219" s="199"/>
      <c r="DN219" s="199"/>
      <c r="DO219" s="199"/>
      <c r="DP219" s="199"/>
      <c r="DQ219" s="199"/>
      <c r="DR219" s="199"/>
      <c r="DS219" s="199"/>
      <c r="DT219" s="199"/>
      <c r="DU219" s="199"/>
      <c r="DV219" s="199"/>
      <c r="DW219" s="199"/>
      <c r="DX219" s="199"/>
      <c r="DY219" s="199"/>
      <c r="DZ219" s="199"/>
      <c r="EA219" s="199"/>
      <c r="EB219" s="199"/>
      <c r="EC219" s="199"/>
      <c r="ED219" s="199"/>
      <c r="EE219" s="199"/>
      <c r="EF219" s="199"/>
    </row>
    <row r="220" spans="1:136" s="24" customFormat="1" ht="15.75" hidden="1" customHeight="1">
      <c r="A220" s="586">
        <v>313</v>
      </c>
      <c r="B220" s="586"/>
      <c r="C220" s="586"/>
      <c r="D220" s="587" t="s">
        <v>3</v>
      </c>
      <c r="E220" s="587"/>
      <c r="F220" s="587"/>
      <c r="G220" s="587"/>
      <c r="H220" s="22">
        <f t="shared" si="763"/>
        <v>0</v>
      </c>
      <c r="I220" s="55"/>
      <c r="J220" s="291"/>
      <c r="K220" s="56"/>
      <c r="L220" s="56"/>
      <c r="M220" s="56"/>
      <c r="N220" s="56"/>
      <c r="O220" s="311"/>
      <c r="P220" s="215"/>
      <c r="Q220" s="215"/>
      <c r="R220" s="215"/>
      <c r="S220" s="215"/>
      <c r="T220" s="23">
        <f t="shared" si="765"/>
        <v>0</v>
      </c>
      <c r="U220" s="55"/>
      <c r="V220" s="291"/>
      <c r="W220" s="56"/>
      <c r="X220" s="56"/>
      <c r="Y220" s="56"/>
      <c r="Z220" s="56"/>
      <c r="AA220" s="56"/>
      <c r="AB220" s="56"/>
      <c r="AC220" s="56"/>
      <c r="AD220" s="56"/>
      <c r="AE220" s="57"/>
      <c r="AF220" s="482">
        <f t="shared" si="766"/>
        <v>0</v>
      </c>
      <c r="AG220" s="55"/>
      <c r="AH220" s="291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5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9"/>
      <c r="BQ220" s="199"/>
      <c r="BR220" s="199"/>
      <c r="BS220" s="199"/>
      <c r="BT220" s="199"/>
      <c r="BU220" s="199"/>
      <c r="BV220" s="199"/>
      <c r="BW220" s="199"/>
      <c r="BX220" s="199"/>
      <c r="BY220" s="199"/>
      <c r="BZ220" s="199"/>
      <c r="CA220" s="199"/>
      <c r="CB220" s="199"/>
      <c r="CC220" s="199"/>
      <c r="CD220" s="199"/>
      <c r="CE220" s="199"/>
      <c r="CF220" s="199"/>
      <c r="CG220" s="199"/>
      <c r="CH220" s="199"/>
      <c r="CI220" s="199"/>
      <c r="CJ220" s="199"/>
      <c r="CK220" s="199"/>
      <c r="CL220" s="199"/>
      <c r="CM220" s="199"/>
      <c r="CN220" s="199"/>
      <c r="CO220" s="199"/>
      <c r="CP220" s="199"/>
      <c r="CQ220" s="199"/>
      <c r="CR220" s="199"/>
      <c r="CS220" s="199"/>
      <c r="CT220" s="199"/>
      <c r="CU220" s="199"/>
      <c r="CV220" s="199"/>
      <c r="CW220" s="199"/>
      <c r="CX220" s="199"/>
      <c r="CY220" s="199"/>
      <c r="CZ220" s="199"/>
      <c r="DA220" s="199"/>
      <c r="DB220" s="199"/>
      <c r="DC220" s="199"/>
      <c r="DD220" s="199"/>
      <c r="DE220" s="199"/>
      <c r="DF220" s="199"/>
      <c r="DG220" s="199"/>
      <c r="DH220" s="199"/>
      <c r="DI220" s="199"/>
      <c r="DJ220" s="199"/>
      <c r="DK220" s="199"/>
      <c r="DL220" s="199"/>
      <c r="DM220" s="199"/>
      <c r="DN220" s="199"/>
      <c r="DO220" s="199"/>
      <c r="DP220" s="199"/>
      <c r="DQ220" s="199"/>
      <c r="DR220" s="199"/>
      <c r="DS220" s="199"/>
      <c r="DT220" s="199"/>
      <c r="DU220" s="199"/>
      <c r="DV220" s="199"/>
      <c r="DW220" s="199"/>
      <c r="DX220" s="199"/>
      <c r="DY220" s="199"/>
      <c r="DZ220" s="199"/>
      <c r="EA220" s="199"/>
      <c r="EB220" s="199"/>
      <c r="EC220" s="199"/>
      <c r="ED220" s="199"/>
      <c r="EE220" s="199"/>
      <c r="EF220" s="199"/>
    </row>
    <row r="221" spans="1:136" s="21" customFormat="1" ht="15.75" hidden="1" customHeight="1">
      <c r="A221" s="585">
        <v>32</v>
      </c>
      <c r="B221" s="585"/>
      <c r="C221" s="35"/>
      <c r="D221" s="593" t="s">
        <v>4</v>
      </c>
      <c r="E221" s="593"/>
      <c r="F221" s="593"/>
      <c r="G221" s="584"/>
      <c r="H221" s="19">
        <f t="shared" si="763"/>
        <v>0</v>
      </c>
      <c r="I221" s="52">
        <f>SUM(I222:I225)</f>
        <v>0</v>
      </c>
      <c r="J221" s="290">
        <f>SUM(J222:J225)</f>
        <v>0</v>
      </c>
      <c r="K221" s="53">
        <f t="shared" ref="K221:N221" si="780">SUM(K222:K225)</f>
        <v>0</v>
      </c>
      <c r="L221" s="53">
        <f t="shared" si="780"/>
        <v>0</v>
      </c>
      <c r="M221" s="53">
        <f t="shared" si="780"/>
        <v>0</v>
      </c>
      <c r="N221" s="53">
        <f t="shared" si="780"/>
        <v>0</v>
      </c>
      <c r="O221" s="310">
        <f t="shared" ref="O221" si="781">SUM(O222:O225)</f>
        <v>0</v>
      </c>
      <c r="P221" s="215"/>
      <c r="Q221" s="215"/>
      <c r="R221" s="215"/>
      <c r="S221" s="215"/>
      <c r="T221" s="19">
        <f t="shared" si="765"/>
        <v>0</v>
      </c>
      <c r="U221" s="52"/>
      <c r="V221" s="290"/>
      <c r="W221" s="53"/>
      <c r="X221" s="53"/>
      <c r="Y221" s="53"/>
      <c r="Z221" s="53"/>
      <c r="AA221" s="53"/>
      <c r="AB221" s="53"/>
      <c r="AC221" s="53"/>
      <c r="AD221" s="53"/>
      <c r="AE221" s="54"/>
      <c r="AF221" s="481">
        <f t="shared" si="766"/>
        <v>0</v>
      </c>
      <c r="AG221" s="52"/>
      <c r="AH221" s="290"/>
      <c r="AI221" s="53">
        <f t="shared" ref="AI221:AQ221" si="782">SUM(AI222:AI225)</f>
        <v>0</v>
      </c>
      <c r="AJ221" s="53">
        <f t="shared" si="782"/>
        <v>0</v>
      </c>
      <c r="AK221" s="53">
        <f t="shared" si="782"/>
        <v>0</v>
      </c>
      <c r="AL221" s="53">
        <f t="shared" si="782"/>
        <v>0</v>
      </c>
      <c r="AM221" s="53">
        <f t="shared" ref="AM221" si="783">SUM(AM222:AM225)</f>
        <v>0</v>
      </c>
      <c r="AN221" s="53">
        <f t="shared" si="782"/>
        <v>0</v>
      </c>
      <c r="AO221" s="53">
        <f t="shared" si="782"/>
        <v>0</v>
      </c>
      <c r="AP221" s="53">
        <f t="shared" si="782"/>
        <v>0</v>
      </c>
      <c r="AQ221" s="54">
        <f t="shared" si="782"/>
        <v>0</v>
      </c>
      <c r="AR221" s="185"/>
      <c r="AS221" s="108"/>
      <c r="AT221" s="108"/>
      <c r="AU221" s="108"/>
      <c r="AV221" s="108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</row>
    <row r="222" spans="1:136" s="24" customFormat="1" ht="15.75" hidden="1" customHeight="1">
      <c r="A222" s="586">
        <v>321</v>
      </c>
      <c r="B222" s="586"/>
      <c r="C222" s="586"/>
      <c r="D222" s="587" t="s">
        <v>5</v>
      </c>
      <c r="E222" s="587"/>
      <c r="F222" s="587"/>
      <c r="G222" s="587"/>
      <c r="H222" s="22">
        <f t="shared" si="763"/>
        <v>0</v>
      </c>
      <c r="I222" s="55"/>
      <c r="J222" s="291"/>
      <c r="K222" s="56"/>
      <c r="L222" s="56"/>
      <c r="M222" s="56"/>
      <c r="N222" s="56"/>
      <c r="O222" s="311"/>
      <c r="P222" s="215"/>
      <c r="Q222" s="215"/>
      <c r="R222" s="215"/>
      <c r="S222" s="215"/>
      <c r="T222" s="23">
        <f t="shared" si="765"/>
        <v>0</v>
      </c>
      <c r="U222" s="55"/>
      <c r="V222" s="291"/>
      <c r="W222" s="56"/>
      <c r="X222" s="56"/>
      <c r="Y222" s="56"/>
      <c r="Z222" s="56"/>
      <c r="AA222" s="56"/>
      <c r="AB222" s="56"/>
      <c r="AC222" s="56"/>
      <c r="AD222" s="56"/>
      <c r="AE222" s="57"/>
      <c r="AF222" s="482">
        <f t="shared" si="766"/>
        <v>0</v>
      </c>
      <c r="AG222" s="55"/>
      <c r="AH222" s="291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5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9"/>
      <c r="BQ222" s="199"/>
      <c r="BR222" s="199"/>
      <c r="BS222" s="199"/>
      <c r="BT222" s="199"/>
      <c r="BU222" s="199"/>
      <c r="BV222" s="199"/>
      <c r="BW222" s="199"/>
      <c r="BX222" s="199"/>
      <c r="BY222" s="199"/>
      <c r="BZ222" s="199"/>
      <c r="CA222" s="199"/>
      <c r="CB222" s="199"/>
      <c r="CC222" s="199"/>
      <c r="CD222" s="199"/>
      <c r="CE222" s="199"/>
      <c r="CF222" s="199"/>
      <c r="CG222" s="199"/>
      <c r="CH222" s="199"/>
      <c r="CI222" s="199"/>
      <c r="CJ222" s="199"/>
      <c r="CK222" s="199"/>
      <c r="CL222" s="199"/>
      <c r="CM222" s="199"/>
      <c r="CN222" s="199"/>
      <c r="CO222" s="199"/>
      <c r="CP222" s="199"/>
      <c r="CQ222" s="199"/>
      <c r="CR222" s="199"/>
      <c r="CS222" s="199"/>
      <c r="CT222" s="199"/>
      <c r="CU222" s="199"/>
      <c r="CV222" s="199"/>
      <c r="CW222" s="199"/>
      <c r="CX222" s="199"/>
      <c r="CY222" s="199"/>
      <c r="CZ222" s="199"/>
      <c r="DA222" s="199"/>
      <c r="DB222" s="199"/>
      <c r="DC222" s="199"/>
      <c r="DD222" s="199"/>
      <c r="DE222" s="199"/>
      <c r="DF222" s="199"/>
      <c r="DG222" s="199"/>
      <c r="DH222" s="199"/>
      <c r="DI222" s="199"/>
      <c r="DJ222" s="199"/>
      <c r="DK222" s="199"/>
      <c r="DL222" s="199"/>
      <c r="DM222" s="199"/>
      <c r="DN222" s="199"/>
      <c r="DO222" s="199"/>
      <c r="DP222" s="199"/>
      <c r="DQ222" s="199"/>
      <c r="DR222" s="199"/>
      <c r="DS222" s="199"/>
      <c r="DT222" s="199"/>
      <c r="DU222" s="199"/>
      <c r="DV222" s="199"/>
      <c r="DW222" s="199"/>
      <c r="DX222" s="199"/>
      <c r="DY222" s="199"/>
      <c r="DZ222" s="199"/>
      <c r="EA222" s="199"/>
      <c r="EB222" s="199"/>
      <c r="EC222" s="199"/>
      <c r="ED222" s="199"/>
      <c r="EE222" s="199"/>
      <c r="EF222" s="199"/>
    </row>
    <row r="223" spans="1:136" s="24" customFormat="1" ht="15.75" hidden="1" customHeight="1">
      <c r="A223" s="586">
        <v>322</v>
      </c>
      <c r="B223" s="586"/>
      <c r="C223" s="586"/>
      <c r="D223" s="587" t="s">
        <v>6</v>
      </c>
      <c r="E223" s="587"/>
      <c r="F223" s="587"/>
      <c r="G223" s="587"/>
      <c r="H223" s="22">
        <f t="shared" si="763"/>
        <v>0</v>
      </c>
      <c r="I223" s="55"/>
      <c r="J223" s="291"/>
      <c r="K223" s="56"/>
      <c r="L223" s="56"/>
      <c r="M223" s="56"/>
      <c r="N223" s="56"/>
      <c r="O223" s="311"/>
      <c r="P223" s="215"/>
      <c r="Q223" s="215"/>
      <c r="R223" s="215"/>
      <c r="S223" s="215"/>
      <c r="T223" s="23">
        <f t="shared" si="765"/>
        <v>0</v>
      </c>
      <c r="U223" s="55"/>
      <c r="V223" s="291"/>
      <c r="W223" s="56"/>
      <c r="X223" s="56"/>
      <c r="Y223" s="56"/>
      <c r="Z223" s="56"/>
      <c r="AA223" s="56"/>
      <c r="AB223" s="56"/>
      <c r="AC223" s="56"/>
      <c r="AD223" s="56"/>
      <c r="AE223" s="57"/>
      <c r="AF223" s="482">
        <f t="shared" si="766"/>
        <v>0</v>
      </c>
      <c r="AG223" s="55"/>
      <c r="AH223" s="291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5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9"/>
      <c r="BQ223" s="199"/>
      <c r="BR223" s="199"/>
      <c r="BS223" s="199"/>
      <c r="BT223" s="199"/>
      <c r="BU223" s="199"/>
      <c r="BV223" s="199"/>
      <c r="BW223" s="199"/>
      <c r="BX223" s="199"/>
      <c r="BY223" s="199"/>
      <c r="BZ223" s="199"/>
      <c r="CA223" s="199"/>
      <c r="CB223" s="199"/>
      <c r="CC223" s="199"/>
      <c r="CD223" s="199"/>
      <c r="CE223" s="199"/>
      <c r="CF223" s="199"/>
      <c r="CG223" s="199"/>
      <c r="CH223" s="199"/>
      <c r="CI223" s="199"/>
      <c r="CJ223" s="199"/>
      <c r="CK223" s="199"/>
      <c r="CL223" s="199"/>
      <c r="CM223" s="199"/>
      <c r="CN223" s="199"/>
      <c r="CO223" s="199"/>
      <c r="CP223" s="199"/>
      <c r="CQ223" s="199"/>
      <c r="CR223" s="199"/>
      <c r="CS223" s="199"/>
      <c r="CT223" s="199"/>
      <c r="CU223" s="199"/>
      <c r="CV223" s="199"/>
      <c r="CW223" s="199"/>
      <c r="CX223" s="199"/>
      <c r="CY223" s="199"/>
      <c r="CZ223" s="199"/>
      <c r="DA223" s="199"/>
      <c r="DB223" s="199"/>
      <c r="DC223" s="199"/>
      <c r="DD223" s="199"/>
      <c r="DE223" s="199"/>
      <c r="DF223" s="199"/>
      <c r="DG223" s="199"/>
      <c r="DH223" s="199"/>
      <c r="DI223" s="199"/>
      <c r="DJ223" s="199"/>
      <c r="DK223" s="199"/>
      <c r="DL223" s="199"/>
      <c r="DM223" s="199"/>
      <c r="DN223" s="199"/>
      <c r="DO223" s="199"/>
      <c r="DP223" s="199"/>
      <c r="DQ223" s="199"/>
      <c r="DR223" s="199"/>
      <c r="DS223" s="199"/>
      <c r="DT223" s="199"/>
      <c r="DU223" s="199"/>
      <c r="DV223" s="199"/>
      <c r="DW223" s="199"/>
      <c r="DX223" s="199"/>
      <c r="DY223" s="199"/>
      <c r="DZ223" s="199"/>
      <c r="EA223" s="199"/>
      <c r="EB223" s="199"/>
      <c r="EC223" s="199"/>
      <c r="ED223" s="199"/>
      <c r="EE223" s="199"/>
      <c r="EF223" s="199"/>
    </row>
    <row r="224" spans="1:136" s="24" customFormat="1" ht="15.75" hidden="1" customHeight="1">
      <c r="A224" s="586">
        <v>323</v>
      </c>
      <c r="B224" s="586"/>
      <c r="C224" s="586"/>
      <c r="D224" s="587" t="s">
        <v>7</v>
      </c>
      <c r="E224" s="587"/>
      <c r="F224" s="587"/>
      <c r="G224" s="587"/>
      <c r="H224" s="22">
        <f t="shared" si="763"/>
        <v>0</v>
      </c>
      <c r="I224" s="55"/>
      <c r="J224" s="291"/>
      <c r="K224" s="56"/>
      <c r="L224" s="56"/>
      <c r="M224" s="56"/>
      <c r="N224" s="56"/>
      <c r="O224" s="311"/>
      <c r="P224" s="215"/>
      <c r="Q224" s="215"/>
      <c r="R224" s="215"/>
      <c r="S224" s="215"/>
      <c r="T224" s="23">
        <f t="shared" si="765"/>
        <v>0</v>
      </c>
      <c r="U224" s="55"/>
      <c r="V224" s="291"/>
      <c r="W224" s="56"/>
      <c r="X224" s="56"/>
      <c r="Y224" s="56"/>
      <c r="Z224" s="56"/>
      <c r="AA224" s="56"/>
      <c r="AB224" s="56"/>
      <c r="AC224" s="56"/>
      <c r="AD224" s="56"/>
      <c r="AE224" s="57"/>
      <c r="AF224" s="482">
        <f t="shared" si="766"/>
        <v>0</v>
      </c>
      <c r="AG224" s="55"/>
      <c r="AH224" s="291"/>
      <c r="AI224" s="56"/>
      <c r="AJ224" s="56"/>
      <c r="AK224" s="56"/>
      <c r="AL224" s="56"/>
      <c r="AM224" s="56"/>
      <c r="AN224" s="56"/>
      <c r="AO224" s="56"/>
      <c r="AP224" s="56"/>
      <c r="AQ224" s="57"/>
      <c r="AR224" s="185"/>
      <c r="AS224" s="126"/>
      <c r="AT224" s="126"/>
      <c r="AU224" s="126"/>
      <c r="AV224" s="126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99"/>
      <c r="BQ224" s="199"/>
      <c r="BR224" s="199"/>
      <c r="BS224" s="199"/>
      <c r="BT224" s="199"/>
      <c r="BU224" s="199"/>
      <c r="BV224" s="199"/>
      <c r="BW224" s="199"/>
      <c r="BX224" s="199"/>
      <c r="BY224" s="199"/>
      <c r="BZ224" s="199"/>
      <c r="CA224" s="199"/>
      <c r="CB224" s="199"/>
      <c r="CC224" s="199"/>
      <c r="CD224" s="199"/>
      <c r="CE224" s="199"/>
      <c r="CF224" s="199"/>
      <c r="CG224" s="199"/>
      <c r="CH224" s="199"/>
      <c r="CI224" s="199"/>
      <c r="CJ224" s="199"/>
      <c r="CK224" s="199"/>
      <c r="CL224" s="199"/>
      <c r="CM224" s="199"/>
      <c r="CN224" s="199"/>
      <c r="CO224" s="199"/>
      <c r="CP224" s="199"/>
      <c r="CQ224" s="199"/>
      <c r="CR224" s="199"/>
      <c r="CS224" s="199"/>
      <c r="CT224" s="199"/>
      <c r="CU224" s="199"/>
      <c r="CV224" s="199"/>
      <c r="CW224" s="199"/>
      <c r="CX224" s="199"/>
      <c r="CY224" s="199"/>
      <c r="CZ224" s="199"/>
      <c r="DA224" s="199"/>
      <c r="DB224" s="199"/>
      <c r="DC224" s="199"/>
      <c r="DD224" s="199"/>
      <c r="DE224" s="199"/>
      <c r="DF224" s="199"/>
      <c r="DG224" s="199"/>
      <c r="DH224" s="199"/>
      <c r="DI224" s="199"/>
      <c r="DJ224" s="199"/>
      <c r="DK224" s="199"/>
      <c r="DL224" s="199"/>
      <c r="DM224" s="199"/>
      <c r="DN224" s="199"/>
      <c r="DO224" s="199"/>
      <c r="DP224" s="199"/>
      <c r="DQ224" s="199"/>
      <c r="DR224" s="199"/>
      <c r="DS224" s="199"/>
      <c r="DT224" s="199"/>
      <c r="DU224" s="199"/>
      <c r="DV224" s="199"/>
      <c r="DW224" s="199"/>
      <c r="DX224" s="199"/>
      <c r="DY224" s="199"/>
      <c r="DZ224" s="199"/>
      <c r="EA224" s="199"/>
      <c r="EB224" s="199"/>
      <c r="EC224" s="199"/>
      <c r="ED224" s="199"/>
      <c r="EE224" s="199"/>
      <c r="EF224" s="199"/>
    </row>
    <row r="225" spans="1:136" s="24" customFormat="1" ht="15.75" hidden="1" customHeight="1">
      <c r="A225" s="586">
        <v>329</v>
      </c>
      <c r="B225" s="586"/>
      <c r="C225" s="586"/>
      <c r="D225" s="587" t="s">
        <v>8</v>
      </c>
      <c r="E225" s="587"/>
      <c r="F225" s="587"/>
      <c r="G225" s="587"/>
      <c r="H225" s="22">
        <f t="shared" si="763"/>
        <v>0</v>
      </c>
      <c r="I225" s="55"/>
      <c r="J225" s="291"/>
      <c r="K225" s="56"/>
      <c r="L225" s="56"/>
      <c r="M225" s="56"/>
      <c r="N225" s="56"/>
      <c r="O225" s="311"/>
      <c r="P225" s="215"/>
      <c r="Q225" s="215"/>
      <c r="R225" s="215"/>
      <c r="S225" s="215"/>
      <c r="T225" s="23">
        <f t="shared" si="765"/>
        <v>0</v>
      </c>
      <c r="U225" s="55"/>
      <c r="V225" s="291"/>
      <c r="W225" s="56"/>
      <c r="X225" s="56"/>
      <c r="Y225" s="56"/>
      <c r="Z225" s="56"/>
      <c r="AA225" s="56"/>
      <c r="AB225" s="56"/>
      <c r="AC225" s="56"/>
      <c r="AD225" s="56"/>
      <c r="AE225" s="57"/>
      <c r="AF225" s="482">
        <f t="shared" si="766"/>
        <v>0</v>
      </c>
      <c r="AG225" s="55"/>
      <c r="AH225" s="291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5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99"/>
      <c r="BQ225" s="199"/>
      <c r="BR225" s="199"/>
      <c r="BS225" s="199"/>
      <c r="BT225" s="199"/>
      <c r="BU225" s="199"/>
      <c r="BV225" s="199"/>
      <c r="BW225" s="199"/>
      <c r="BX225" s="199"/>
      <c r="BY225" s="199"/>
      <c r="BZ225" s="199"/>
      <c r="CA225" s="199"/>
      <c r="CB225" s="199"/>
      <c r="CC225" s="199"/>
      <c r="CD225" s="199"/>
      <c r="CE225" s="199"/>
      <c r="CF225" s="199"/>
      <c r="CG225" s="199"/>
      <c r="CH225" s="199"/>
      <c r="CI225" s="199"/>
      <c r="CJ225" s="199"/>
      <c r="CK225" s="199"/>
      <c r="CL225" s="199"/>
      <c r="CM225" s="199"/>
      <c r="CN225" s="199"/>
      <c r="CO225" s="199"/>
      <c r="CP225" s="199"/>
      <c r="CQ225" s="199"/>
      <c r="CR225" s="199"/>
      <c r="CS225" s="199"/>
      <c r="CT225" s="199"/>
      <c r="CU225" s="199"/>
      <c r="CV225" s="199"/>
      <c r="CW225" s="199"/>
      <c r="CX225" s="199"/>
      <c r="CY225" s="199"/>
      <c r="CZ225" s="199"/>
      <c r="DA225" s="199"/>
      <c r="DB225" s="199"/>
      <c r="DC225" s="199"/>
      <c r="DD225" s="199"/>
      <c r="DE225" s="199"/>
      <c r="DF225" s="199"/>
      <c r="DG225" s="199"/>
      <c r="DH225" s="199"/>
      <c r="DI225" s="199"/>
      <c r="DJ225" s="199"/>
      <c r="DK225" s="199"/>
      <c r="DL225" s="199"/>
      <c r="DM225" s="199"/>
      <c r="DN225" s="199"/>
      <c r="DO225" s="199"/>
      <c r="DP225" s="199"/>
      <c r="DQ225" s="199"/>
      <c r="DR225" s="199"/>
      <c r="DS225" s="199"/>
      <c r="DT225" s="199"/>
      <c r="DU225" s="199"/>
      <c r="DV225" s="199"/>
      <c r="DW225" s="199"/>
      <c r="DX225" s="199"/>
      <c r="DY225" s="199"/>
      <c r="DZ225" s="199"/>
      <c r="EA225" s="199"/>
      <c r="EB225" s="199"/>
      <c r="EC225" s="199"/>
      <c r="ED225" s="199"/>
      <c r="EE225" s="199"/>
      <c r="EF225" s="199"/>
    </row>
    <row r="226" spans="1:136" s="21" customFormat="1" ht="15.75" hidden="1" customHeight="1">
      <c r="A226" s="585">
        <v>34</v>
      </c>
      <c r="B226" s="585"/>
      <c r="C226" s="35"/>
      <c r="D226" s="593" t="s">
        <v>9</v>
      </c>
      <c r="E226" s="593"/>
      <c r="F226" s="593"/>
      <c r="G226" s="584"/>
      <c r="H226" s="19">
        <f t="shared" si="763"/>
        <v>0</v>
      </c>
      <c r="I226" s="52">
        <f>I227</f>
        <v>0</v>
      </c>
      <c r="J226" s="290">
        <f>J227</f>
        <v>0</v>
      </c>
      <c r="K226" s="53">
        <f t="shared" ref="K226:AQ226" si="784">K227</f>
        <v>0</v>
      </c>
      <c r="L226" s="53">
        <f t="shared" si="784"/>
        <v>0</v>
      </c>
      <c r="M226" s="53">
        <f t="shared" si="784"/>
        <v>0</v>
      </c>
      <c r="N226" s="53">
        <f t="shared" si="784"/>
        <v>0</v>
      </c>
      <c r="O226" s="310">
        <f t="shared" si="784"/>
        <v>0</v>
      </c>
      <c r="P226" s="215"/>
      <c r="Q226" s="215"/>
      <c r="R226" s="215"/>
      <c r="S226" s="215"/>
      <c r="T226" s="19">
        <f t="shared" si="765"/>
        <v>0</v>
      </c>
      <c r="U226" s="52"/>
      <c r="V226" s="290"/>
      <c r="W226" s="53"/>
      <c r="X226" s="53"/>
      <c r="Y226" s="53"/>
      <c r="Z226" s="53"/>
      <c r="AA226" s="53"/>
      <c r="AB226" s="53"/>
      <c r="AC226" s="53"/>
      <c r="AD226" s="53"/>
      <c r="AE226" s="54"/>
      <c r="AF226" s="481">
        <f t="shared" si="766"/>
        <v>0</v>
      </c>
      <c r="AG226" s="52"/>
      <c r="AH226" s="290"/>
      <c r="AI226" s="53">
        <f t="shared" si="784"/>
        <v>0</v>
      </c>
      <c r="AJ226" s="53">
        <f t="shared" si="784"/>
        <v>0</v>
      </c>
      <c r="AK226" s="53">
        <f t="shared" si="784"/>
        <v>0</v>
      </c>
      <c r="AL226" s="53">
        <f t="shared" si="784"/>
        <v>0</v>
      </c>
      <c r="AM226" s="53">
        <f t="shared" si="784"/>
        <v>0</v>
      </c>
      <c r="AN226" s="53">
        <f t="shared" si="784"/>
        <v>0</v>
      </c>
      <c r="AO226" s="53">
        <f t="shared" si="784"/>
        <v>0</v>
      </c>
      <c r="AP226" s="53">
        <f t="shared" si="784"/>
        <v>0</v>
      </c>
      <c r="AQ226" s="54">
        <f t="shared" si="784"/>
        <v>0</v>
      </c>
      <c r="AR226" s="185"/>
      <c r="AS226" s="198"/>
      <c r="AT226" s="198"/>
      <c r="AU226" s="441"/>
      <c r="AV226" s="441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203"/>
      <c r="BQ226" s="203"/>
      <c r="BR226" s="203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3"/>
      <c r="CC226" s="203"/>
      <c r="CD226" s="203"/>
      <c r="CE226" s="203"/>
      <c r="CF226" s="203"/>
      <c r="CG226" s="203"/>
      <c r="CH226" s="203"/>
      <c r="CI226" s="203"/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CT226" s="203"/>
      <c r="CU226" s="203"/>
      <c r="CV226" s="203"/>
      <c r="CW226" s="203"/>
      <c r="CX226" s="203"/>
      <c r="CY226" s="203"/>
      <c r="CZ226" s="203"/>
      <c r="DA226" s="203"/>
      <c r="DB226" s="203"/>
      <c r="DC226" s="203"/>
      <c r="DD226" s="203"/>
      <c r="DE226" s="203"/>
      <c r="DF226" s="203"/>
      <c r="DG226" s="203"/>
      <c r="DH226" s="203"/>
      <c r="DI226" s="203"/>
      <c r="DJ226" s="203"/>
      <c r="DK226" s="203"/>
      <c r="DL226" s="203"/>
      <c r="DM226" s="203"/>
      <c r="DN226" s="203"/>
      <c r="DO226" s="203"/>
      <c r="DP226" s="203"/>
      <c r="DQ226" s="203"/>
      <c r="DR226" s="203"/>
      <c r="DS226" s="203"/>
      <c r="DT226" s="203"/>
      <c r="DU226" s="203"/>
      <c r="DV226" s="203"/>
      <c r="DW226" s="203"/>
      <c r="DX226" s="203"/>
      <c r="DY226" s="203"/>
      <c r="DZ226" s="203"/>
      <c r="EA226" s="203"/>
      <c r="EB226" s="203"/>
      <c r="EC226" s="203"/>
      <c r="ED226" s="203"/>
      <c r="EE226" s="203"/>
      <c r="EF226" s="203"/>
    </row>
    <row r="227" spans="1:136" s="24" customFormat="1" ht="15.75" hidden="1" customHeight="1">
      <c r="A227" s="586">
        <v>343</v>
      </c>
      <c r="B227" s="586"/>
      <c r="C227" s="586"/>
      <c r="D227" s="587" t="s">
        <v>10</v>
      </c>
      <c r="E227" s="587"/>
      <c r="F227" s="587"/>
      <c r="G227" s="587"/>
      <c r="H227" s="22">
        <f t="shared" si="763"/>
        <v>0</v>
      </c>
      <c r="I227" s="55"/>
      <c r="J227" s="291"/>
      <c r="K227" s="56"/>
      <c r="L227" s="56"/>
      <c r="M227" s="56"/>
      <c r="N227" s="56"/>
      <c r="O227" s="311"/>
      <c r="P227" s="215"/>
      <c r="Q227" s="215"/>
      <c r="R227" s="215"/>
      <c r="S227" s="215"/>
      <c r="T227" s="23">
        <f t="shared" si="765"/>
        <v>0</v>
      </c>
      <c r="U227" s="55"/>
      <c r="V227" s="291"/>
      <c r="W227" s="56"/>
      <c r="X227" s="56"/>
      <c r="Y227" s="56"/>
      <c r="Z227" s="56"/>
      <c r="AA227" s="56"/>
      <c r="AB227" s="56"/>
      <c r="AC227" s="56"/>
      <c r="AD227" s="56"/>
      <c r="AE227" s="57"/>
      <c r="AF227" s="482">
        <f t="shared" si="766"/>
        <v>0</v>
      </c>
      <c r="AG227" s="55"/>
      <c r="AH227" s="291"/>
      <c r="AI227" s="56"/>
      <c r="AJ227" s="56"/>
      <c r="AK227" s="56"/>
      <c r="AL227" s="56"/>
      <c r="AM227" s="56"/>
      <c r="AN227" s="56"/>
      <c r="AO227" s="56"/>
      <c r="AP227" s="56"/>
      <c r="AQ227" s="57"/>
      <c r="AR227" s="185"/>
      <c r="AS227" s="126"/>
      <c r="AT227" s="126"/>
      <c r="AU227" s="126"/>
      <c r="AV227" s="126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99"/>
      <c r="BQ227" s="199"/>
      <c r="BR227" s="199"/>
      <c r="BS227" s="199"/>
      <c r="BT227" s="199"/>
      <c r="BU227" s="199"/>
      <c r="BV227" s="199"/>
      <c r="BW227" s="199"/>
      <c r="BX227" s="199"/>
      <c r="BY227" s="199"/>
      <c r="BZ227" s="199"/>
      <c r="CA227" s="199"/>
      <c r="CB227" s="199"/>
      <c r="CC227" s="199"/>
      <c r="CD227" s="199"/>
      <c r="CE227" s="199"/>
      <c r="CF227" s="199"/>
      <c r="CG227" s="199"/>
      <c r="CH227" s="199"/>
      <c r="CI227" s="199"/>
      <c r="CJ227" s="199"/>
      <c r="CK227" s="199"/>
      <c r="CL227" s="199"/>
      <c r="CM227" s="199"/>
      <c r="CN227" s="199"/>
      <c r="CO227" s="199"/>
      <c r="CP227" s="199"/>
      <c r="CQ227" s="199"/>
      <c r="CR227" s="199"/>
      <c r="CS227" s="199"/>
      <c r="CT227" s="199"/>
      <c r="CU227" s="199"/>
      <c r="CV227" s="199"/>
      <c r="CW227" s="199"/>
      <c r="CX227" s="199"/>
      <c r="CY227" s="199"/>
      <c r="CZ227" s="199"/>
      <c r="DA227" s="199"/>
      <c r="DB227" s="199"/>
      <c r="DC227" s="199"/>
      <c r="DD227" s="199"/>
      <c r="DE227" s="199"/>
      <c r="DF227" s="199"/>
      <c r="DG227" s="199"/>
      <c r="DH227" s="199"/>
      <c r="DI227" s="199"/>
      <c r="DJ227" s="199"/>
      <c r="DK227" s="199"/>
      <c r="DL227" s="199"/>
      <c r="DM227" s="199"/>
      <c r="DN227" s="199"/>
      <c r="DO227" s="199"/>
      <c r="DP227" s="199"/>
      <c r="DQ227" s="199"/>
      <c r="DR227" s="199"/>
      <c r="DS227" s="199"/>
      <c r="DT227" s="199"/>
      <c r="DU227" s="199"/>
      <c r="DV227" s="199"/>
      <c r="DW227" s="199"/>
      <c r="DX227" s="199"/>
      <c r="DY227" s="199"/>
      <c r="DZ227" s="199"/>
      <c r="EA227" s="199"/>
      <c r="EB227" s="199"/>
      <c r="EC227" s="199"/>
      <c r="ED227" s="199"/>
      <c r="EE227" s="199"/>
      <c r="EF227" s="199"/>
    </row>
    <row r="228" spans="1:136" s="18" customFormat="1" ht="15.75" hidden="1" customHeight="1">
      <c r="A228" s="20">
        <v>4</v>
      </c>
      <c r="B228" s="38"/>
      <c r="C228" s="38"/>
      <c r="D228" s="583" t="s">
        <v>17</v>
      </c>
      <c r="E228" s="583"/>
      <c r="F228" s="583"/>
      <c r="G228" s="584"/>
      <c r="H228" s="19">
        <f t="shared" si="763"/>
        <v>0</v>
      </c>
      <c r="I228" s="52">
        <f>I229</f>
        <v>0</v>
      </c>
      <c r="J228" s="290">
        <f>J229</f>
        <v>0</v>
      </c>
      <c r="K228" s="53">
        <f t="shared" ref="K228:AQ228" si="785">K229</f>
        <v>0</v>
      </c>
      <c r="L228" s="53">
        <f t="shared" si="785"/>
        <v>0</v>
      </c>
      <c r="M228" s="53">
        <f t="shared" si="785"/>
        <v>0</v>
      </c>
      <c r="N228" s="53">
        <f t="shared" si="785"/>
        <v>0</v>
      </c>
      <c r="O228" s="310">
        <f t="shared" si="785"/>
        <v>0</v>
      </c>
      <c r="P228" s="215"/>
      <c r="Q228" s="215"/>
      <c r="R228" s="215"/>
      <c r="S228" s="215"/>
      <c r="T228" s="19">
        <f t="shared" si="765"/>
        <v>0</v>
      </c>
      <c r="U228" s="52"/>
      <c r="V228" s="290"/>
      <c r="W228" s="53"/>
      <c r="X228" s="53"/>
      <c r="Y228" s="53"/>
      <c r="Z228" s="53"/>
      <c r="AA228" s="53"/>
      <c r="AB228" s="53"/>
      <c r="AC228" s="53"/>
      <c r="AD228" s="53"/>
      <c r="AE228" s="54"/>
      <c r="AF228" s="481">
        <f t="shared" si="766"/>
        <v>0</v>
      </c>
      <c r="AG228" s="52"/>
      <c r="AH228" s="290"/>
      <c r="AI228" s="53">
        <f t="shared" si="785"/>
        <v>0</v>
      </c>
      <c r="AJ228" s="53">
        <f t="shared" si="785"/>
        <v>0</v>
      </c>
      <c r="AK228" s="53">
        <f t="shared" si="785"/>
        <v>0</v>
      </c>
      <c r="AL228" s="53">
        <f t="shared" si="785"/>
        <v>0</v>
      </c>
      <c r="AM228" s="53">
        <f t="shared" si="785"/>
        <v>0</v>
      </c>
      <c r="AN228" s="53">
        <f t="shared" si="785"/>
        <v>0</v>
      </c>
      <c r="AO228" s="53">
        <f t="shared" si="785"/>
        <v>0</v>
      </c>
      <c r="AP228" s="53">
        <f>AP229</f>
        <v>0</v>
      </c>
      <c r="AQ228" s="54">
        <f t="shared" si="785"/>
        <v>0</v>
      </c>
      <c r="AR228" s="185"/>
      <c r="AS228" s="108"/>
      <c r="AT228" s="108"/>
      <c r="AU228" s="108"/>
      <c r="AV228" s="108"/>
      <c r="AW228" s="195"/>
      <c r="AX228" s="195"/>
      <c r="AY228" s="195"/>
      <c r="AZ228" s="195"/>
      <c r="BA228" s="195"/>
      <c r="BB228" s="195"/>
      <c r="BC228" s="195"/>
      <c r="BD228" s="195"/>
      <c r="BE228" s="195"/>
      <c r="BF228" s="195"/>
      <c r="BG228" s="195"/>
      <c r="BH228" s="195"/>
      <c r="BI228" s="195"/>
      <c r="BJ228" s="195"/>
      <c r="BK228" s="195"/>
      <c r="BL228" s="195"/>
      <c r="BM228" s="195"/>
      <c r="BN228" s="195"/>
      <c r="BO228" s="195"/>
      <c r="BP228" s="202"/>
      <c r="BQ228" s="202"/>
      <c r="BR228" s="202"/>
      <c r="BS228" s="202"/>
      <c r="BT228" s="202"/>
      <c r="BU228" s="202"/>
      <c r="BV228" s="202"/>
      <c r="BW228" s="202"/>
      <c r="BX228" s="202"/>
      <c r="BY228" s="202"/>
      <c r="BZ228" s="202"/>
      <c r="CA228" s="202"/>
      <c r="CB228" s="202"/>
      <c r="CC228" s="202"/>
      <c r="CD228" s="202"/>
      <c r="CE228" s="202"/>
      <c r="CF228" s="202"/>
      <c r="CG228" s="202"/>
      <c r="CH228" s="202"/>
      <c r="CI228" s="202"/>
      <c r="CJ228" s="202"/>
      <c r="CK228" s="202"/>
      <c r="CL228" s="202"/>
      <c r="CM228" s="202"/>
      <c r="CN228" s="202"/>
      <c r="CO228" s="202"/>
      <c r="CP228" s="202"/>
      <c r="CQ228" s="202"/>
      <c r="CR228" s="202"/>
      <c r="CS228" s="202"/>
      <c r="CT228" s="202"/>
      <c r="CU228" s="202"/>
      <c r="CV228" s="202"/>
      <c r="CW228" s="202"/>
      <c r="CX228" s="202"/>
      <c r="CY228" s="202"/>
      <c r="CZ228" s="202"/>
      <c r="DA228" s="202"/>
      <c r="DB228" s="202"/>
      <c r="DC228" s="202"/>
      <c r="DD228" s="202"/>
      <c r="DE228" s="202"/>
      <c r="DF228" s="202"/>
      <c r="DG228" s="202"/>
      <c r="DH228" s="202"/>
      <c r="DI228" s="202"/>
      <c r="DJ228" s="202"/>
      <c r="DK228" s="202"/>
      <c r="DL228" s="202"/>
      <c r="DM228" s="202"/>
      <c r="DN228" s="202"/>
      <c r="DO228" s="202"/>
      <c r="DP228" s="202"/>
      <c r="DQ228" s="202"/>
      <c r="DR228" s="202"/>
      <c r="DS228" s="202"/>
      <c r="DT228" s="202"/>
      <c r="DU228" s="202"/>
      <c r="DV228" s="202"/>
      <c r="DW228" s="202"/>
      <c r="DX228" s="202"/>
      <c r="DY228" s="202"/>
      <c r="DZ228" s="202"/>
      <c r="EA228" s="202"/>
      <c r="EB228" s="202"/>
      <c r="EC228" s="202"/>
      <c r="ED228" s="202"/>
      <c r="EE228" s="202"/>
      <c r="EF228" s="202"/>
    </row>
    <row r="229" spans="1:136" s="21" customFormat="1" ht="24.75" hidden="1" customHeight="1">
      <c r="A229" s="585">
        <v>42</v>
      </c>
      <c r="B229" s="585"/>
      <c r="C229" s="20"/>
      <c r="D229" s="593" t="s">
        <v>45</v>
      </c>
      <c r="E229" s="593"/>
      <c r="F229" s="593"/>
      <c r="G229" s="584"/>
      <c r="H229" s="19">
        <f t="shared" si="763"/>
        <v>0</v>
      </c>
      <c r="I229" s="52">
        <f>SUM(I230:I231)</f>
        <v>0</v>
      </c>
      <c r="J229" s="290">
        <f>SUM(J230:J231)</f>
        <v>0</v>
      </c>
      <c r="K229" s="53">
        <f t="shared" ref="K229:N229" si="786">SUM(K230:K231)</f>
        <v>0</v>
      </c>
      <c r="L229" s="53">
        <f t="shared" si="786"/>
        <v>0</v>
      </c>
      <c r="M229" s="53">
        <f t="shared" si="786"/>
        <v>0</v>
      </c>
      <c r="N229" s="53">
        <f t="shared" si="786"/>
        <v>0</v>
      </c>
      <c r="O229" s="310">
        <f t="shared" ref="O229" si="787">SUM(O230:O231)</f>
        <v>0</v>
      </c>
      <c r="P229" s="215"/>
      <c r="Q229" s="215"/>
      <c r="R229" s="215"/>
      <c r="S229" s="215"/>
      <c r="T229" s="19">
        <f t="shared" si="765"/>
        <v>0</v>
      </c>
      <c r="U229" s="52"/>
      <c r="V229" s="290"/>
      <c r="W229" s="53"/>
      <c r="X229" s="53"/>
      <c r="Y229" s="53"/>
      <c r="Z229" s="53"/>
      <c r="AA229" s="53"/>
      <c r="AB229" s="53"/>
      <c r="AC229" s="53"/>
      <c r="AD229" s="53"/>
      <c r="AE229" s="54"/>
      <c r="AF229" s="481">
        <f t="shared" si="766"/>
        <v>0</v>
      </c>
      <c r="AG229" s="52"/>
      <c r="AH229" s="290"/>
      <c r="AI229" s="53">
        <f t="shared" ref="AI229:AO229" si="788">SUM(AI230:AI231)</f>
        <v>0</v>
      </c>
      <c r="AJ229" s="53">
        <f t="shared" si="788"/>
        <v>0</v>
      </c>
      <c r="AK229" s="53">
        <f t="shared" si="788"/>
        <v>0</v>
      </c>
      <c r="AL229" s="53">
        <f t="shared" si="788"/>
        <v>0</v>
      </c>
      <c r="AM229" s="53">
        <f t="shared" ref="AM229" si="789">SUM(AM230:AM231)</f>
        <v>0</v>
      </c>
      <c r="AN229" s="53">
        <f t="shared" si="788"/>
        <v>0</v>
      </c>
      <c r="AO229" s="53">
        <f t="shared" si="788"/>
        <v>0</v>
      </c>
      <c r="AP229" s="53">
        <f>SUM(AP230:AP231)</f>
        <v>0</v>
      </c>
      <c r="AQ229" s="54">
        <f t="shared" ref="AQ229" si="790">SUM(AQ230:AQ231)</f>
        <v>0</v>
      </c>
      <c r="AR229" s="185"/>
      <c r="AS229" s="108"/>
      <c r="AT229" s="108"/>
      <c r="AU229" s="108"/>
      <c r="AV229" s="108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</row>
    <row r="230" spans="1:136" s="24" customFormat="1" ht="15.75" hidden="1" customHeight="1">
      <c r="A230" s="586">
        <v>422</v>
      </c>
      <c r="B230" s="586"/>
      <c r="C230" s="586"/>
      <c r="D230" s="587" t="s">
        <v>11</v>
      </c>
      <c r="E230" s="587"/>
      <c r="F230" s="587"/>
      <c r="G230" s="587"/>
      <c r="H230" s="22">
        <f t="shared" si="763"/>
        <v>0</v>
      </c>
      <c r="I230" s="55"/>
      <c r="J230" s="291"/>
      <c r="K230" s="56"/>
      <c r="L230" s="56"/>
      <c r="M230" s="56"/>
      <c r="N230" s="56"/>
      <c r="O230" s="311"/>
      <c r="P230" s="215"/>
      <c r="Q230" s="215"/>
      <c r="R230" s="215"/>
      <c r="S230" s="215"/>
      <c r="T230" s="23">
        <f t="shared" si="765"/>
        <v>0</v>
      </c>
      <c r="U230" s="55"/>
      <c r="V230" s="291"/>
      <c r="W230" s="56"/>
      <c r="X230" s="56"/>
      <c r="Y230" s="56"/>
      <c r="Z230" s="56"/>
      <c r="AA230" s="56"/>
      <c r="AB230" s="56"/>
      <c r="AC230" s="56"/>
      <c r="AD230" s="56"/>
      <c r="AE230" s="57"/>
      <c r="AF230" s="482">
        <f t="shared" si="766"/>
        <v>0</v>
      </c>
      <c r="AG230" s="55"/>
      <c r="AH230" s="291"/>
      <c r="AI230" s="56"/>
      <c r="AJ230" s="56"/>
      <c r="AK230" s="56"/>
      <c r="AL230" s="56"/>
      <c r="AM230" s="56"/>
      <c r="AN230" s="56"/>
      <c r="AO230" s="56"/>
      <c r="AP230" s="56"/>
      <c r="AQ230" s="57"/>
      <c r="AR230" s="185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99"/>
      <c r="BQ230" s="199"/>
      <c r="BR230" s="199"/>
      <c r="BS230" s="199"/>
      <c r="BT230" s="199"/>
      <c r="BU230" s="199"/>
      <c r="BV230" s="199"/>
      <c r="BW230" s="199"/>
      <c r="BX230" s="199"/>
      <c r="BY230" s="199"/>
      <c r="BZ230" s="199"/>
      <c r="CA230" s="199"/>
      <c r="CB230" s="199"/>
      <c r="CC230" s="199"/>
      <c r="CD230" s="199"/>
      <c r="CE230" s="199"/>
      <c r="CF230" s="199"/>
      <c r="CG230" s="199"/>
      <c r="CH230" s="199"/>
      <c r="CI230" s="199"/>
      <c r="CJ230" s="199"/>
      <c r="CK230" s="199"/>
      <c r="CL230" s="199"/>
      <c r="CM230" s="199"/>
      <c r="CN230" s="199"/>
      <c r="CO230" s="199"/>
      <c r="CP230" s="199"/>
      <c r="CQ230" s="199"/>
      <c r="CR230" s="199"/>
      <c r="CS230" s="199"/>
      <c r="CT230" s="199"/>
      <c r="CU230" s="199"/>
      <c r="CV230" s="199"/>
      <c r="CW230" s="199"/>
      <c r="CX230" s="199"/>
      <c r="CY230" s="199"/>
      <c r="CZ230" s="199"/>
      <c r="DA230" s="199"/>
      <c r="DB230" s="199"/>
      <c r="DC230" s="199"/>
      <c r="DD230" s="199"/>
      <c r="DE230" s="199"/>
      <c r="DF230" s="199"/>
      <c r="DG230" s="199"/>
      <c r="DH230" s="199"/>
      <c r="DI230" s="199"/>
      <c r="DJ230" s="199"/>
      <c r="DK230" s="199"/>
      <c r="DL230" s="199"/>
      <c r="DM230" s="199"/>
      <c r="DN230" s="199"/>
      <c r="DO230" s="199"/>
      <c r="DP230" s="199"/>
      <c r="DQ230" s="199"/>
      <c r="DR230" s="199"/>
      <c r="DS230" s="199"/>
      <c r="DT230" s="199"/>
      <c r="DU230" s="199"/>
      <c r="DV230" s="199"/>
      <c r="DW230" s="199"/>
      <c r="DX230" s="199"/>
      <c r="DY230" s="199"/>
      <c r="DZ230" s="199"/>
      <c r="EA230" s="199"/>
      <c r="EB230" s="199"/>
      <c r="EC230" s="199"/>
      <c r="ED230" s="199"/>
      <c r="EE230" s="199"/>
      <c r="EF230" s="199"/>
    </row>
    <row r="231" spans="1:136" s="24" customFormat="1" ht="29.25" hidden="1" customHeight="1">
      <c r="A231" s="586">
        <v>424</v>
      </c>
      <c r="B231" s="586"/>
      <c r="C231" s="586"/>
      <c r="D231" s="587" t="s">
        <v>46</v>
      </c>
      <c r="E231" s="587"/>
      <c r="F231" s="587"/>
      <c r="G231" s="587"/>
      <c r="H231" s="22">
        <f t="shared" si="763"/>
        <v>0</v>
      </c>
      <c r="I231" s="55"/>
      <c r="J231" s="291"/>
      <c r="K231" s="56"/>
      <c r="L231" s="56"/>
      <c r="M231" s="56"/>
      <c r="N231" s="56"/>
      <c r="O231" s="311"/>
      <c r="P231" s="215"/>
      <c r="Q231" s="215"/>
      <c r="R231" s="215"/>
      <c r="S231" s="215"/>
      <c r="T231" s="23">
        <f t="shared" si="765"/>
        <v>0</v>
      </c>
      <c r="U231" s="55"/>
      <c r="V231" s="291"/>
      <c r="W231" s="56"/>
      <c r="X231" s="56"/>
      <c r="Y231" s="56"/>
      <c r="Z231" s="56"/>
      <c r="AA231" s="56"/>
      <c r="AB231" s="56"/>
      <c r="AC231" s="56"/>
      <c r="AD231" s="56"/>
      <c r="AE231" s="57"/>
      <c r="AF231" s="482">
        <f t="shared" si="766"/>
        <v>0</v>
      </c>
      <c r="AG231" s="55"/>
      <c r="AH231" s="291"/>
      <c r="AI231" s="56"/>
      <c r="AJ231" s="56"/>
      <c r="AK231" s="56"/>
      <c r="AL231" s="56"/>
      <c r="AM231" s="56"/>
      <c r="AN231" s="56"/>
      <c r="AO231" s="56"/>
      <c r="AP231" s="56"/>
      <c r="AQ231" s="57"/>
      <c r="AR231" s="185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199"/>
      <c r="CI231" s="199"/>
      <c r="CJ231" s="199"/>
      <c r="CK231" s="199"/>
      <c r="CL231" s="199"/>
      <c r="CM231" s="199"/>
      <c r="CN231" s="199"/>
      <c r="CO231" s="199"/>
      <c r="CP231" s="199"/>
      <c r="CQ231" s="199"/>
      <c r="CR231" s="199"/>
      <c r="CS231" s="199"/>
      <c r="CT231" s="199"/>
      <c r="CU231" s="199"/>
      <c r="CV231" s="199"/>
      <c r="CW231" s="199"/>
      <c r="CX231" s="199"/>
      <c r="CY231" s="199"/>
      <c r="CZ231" s="199"/>
      <c r="DA231" s="199"/>
      <c r="DB231" s="199"/>
      <c r="DC231" s="199"/>
      <c r="DD231" s="199"/>
      <c r="DE231" s="199"/>
      <c r="DF231" s="199"/>
      <c r="DG231" s="199"/>
      <c r="DH231" s="199"/>
      <c r="DI231" s="199"/>
      <c r="DJ231" s="199"/>
      <c r="DK231" s="199"/>
      <c r="DL231" s="199"/>
      <c r="DM231" s="199"/>
      <c r="DN231" s="199"/>
      <c r="DO231" s="199"/>
      <c r="DP231" s="199"/>
      <c r="DQ231" s="199"/>
      <c r="DR231" s="199"/>
      <c r="DS231" s="199"/>
      <c r="DT231" s="199"/>
      <c r="DU231" s="199"/>
      <c r="DV231" s="199"/>
      <c r="DW231" s="199"/>
      <c r="DX231" s="199"/>
      <c r="DY231" s="199"/>
      <c r="DZ231" s="199"/>
      <c r="EA231" s="199"/>
      <c r="EB231" s="199"/>
      <c r="EC231" s="199"/>
      <c r="ED231" s="199"/>
      <c r="EE231" s="199"/>
      <c r="EF231" s="199"/>
    </row>
    <row r="232" spans="1:136" ht="0" hidden="1" customHeight="1">
      <c r="P232" s="215"/>
      <c r="Q232" s="215"/>
      <c r="R232" s="215"/>
      <c r="S232" s="215"/>
    </row>
    <row r="233" spans="1:136" ht="0" hidden="1" customHeight="1">
      <c r="P233" s="215"/>
      <c r="Q233" s="215"/>
      <c r="R233" s="215"/>
      <c r="S233" s="215"/>
    </row>
    <row r="234" spans="1:136" ht="0" hidden="1" customHeight="1">
      <c r="P234" s="215"/>
      <c r="Q234" s="215"/>
      <c r="R234" s="215"/>
      <c r="S234" s="215"/>
    </row>
    <row r="235" spans="1:136" ht="0" hidden="1" customHeight="1">
      <c r="P235" s="215"/>
      <c r="Q235" s="215"/>
      <c r="R235" s="215"/>
      <c r="S235" s="215"/>
    </row>
    <row r="236" spans="1:136" ht="0" hidden="1" customHeight="1">
      <c r="P236" s="215"/>
      <c r="Q236" s="215"/>
      <c r="R236" s="215"/>
      <c r="S236" s="215"/>
    </row>
    <row r="237" spans="1:136" ht="0" hidden="1" customHeight="1">
      <c r="P237" s="215"/>
      <c r="Q237" s="215"/>
      <c r="R237" s="215"/>
      <c r="S237" s="215"/>
    </row>
    <row r="238" spans="1:136" ht="0" hidden="1" customHeight="1">
      <c r="P238" s="215"/>
      <c r="Q238" s="215"/>
      <c r="R238" s="215"/>
      <c r="S238" s="215"/>
    </row>
    <row r="239" spans="1:136" ht="0" hidden="1" customHeight="1">
      <c r="P239" s="215"/>
      <c r="Q239" s="215"/>
      <c r="R239" s="215"/>
      <c r="S239" s="215"/>
    </row>
    <row r="240" spans="1:136" ht="0" hidden="1" customHeight="1">
      <c r="P240" s="215"/>
      <c r="Q240" s="215"/>
      <c r="R240" s="215"/>
      <c r="S240" s="215"/>
    </row>
    <row r="241" spans="1:44" ht="0" hidden="1" customHeight="1">
      <c r="P241" s="215"/>
      <c r="Q241" s="215"/>
      <c r="R241" s="215"/>
      <c r="S241" s="215"/>
    </row>
    <row r="242" spans="1:44" ht="0" hidden="1" customHeight="1">
      <c r="P242" s="215"/>
      <c r="Q242" s="215"/>
      <c r="R242" s="215"/>
      <c r="S242" s="215"/>
    </row>
    <row r="243" spans="1:44" ht="0" hidden="1" customHeight="1">
      <c r="P243" s="215"/>
      <c r="Q243" s="215"/>
      <c r="R243" s="215"/>
      <c r="S243" s="215"/>
    </row>
    <row r="244" spans="1:44" ht="0" hidden="1" customHeight="1">
      <c r="P244" s="215"/>
      <c r="Q244" s="215"/>
      <c r="R244" s="215"/>
      <c r="S244" s="215"/>
    </row>
    <row r="245" spans="1:44" ht="0" hidden="1" customHeight="1">
      <c r="P245" s="215"/>
      <c r="Q245" s="215"/>
      <c r="R245" s="215"/>
      <c r="S245" s="215"/>
    </row>
    <row r="246" spans="1:44" ht="0" hidden="1" customHeight="1">
      <c r="A246" s="3"/>
      <c r="B246" s="3"/>
      <c r="C246" s="3"/>
      <c r="D246" s="3"/>
      <c r="E246" s="3"/>
      <c r="F246" s="3"/>
      <c r="G246" s="3"/>
      <c r="H246" s="3"/>
      <c r="I246" s="3"/>
      <c r="J246" s="72"/>
      <c r="K246" s="3"/>
      <c r="L246" s="3"/>
      <c r="M246" s="3"/>
      <c r="N246" s="3"/>
      <c r="O246" s="72"/>
      <c r="P246" s="215"/>
      <c r="Q246" s="215"/>
      <c r="R246" s="215"/>
      <c r="S246" s="215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200"/>
    </row>
    <row r="247" spans="1:44" ht="0" hidden="1" customHeight="1">
      <c r="A247" s="3"/>
      <c r="B247" s="3"/>
      <c r="C247" s="3"/>
      <c r="D247" s="3"/>
      <c r="E247" s="3"/>
      <c r="F247" s="3"/>
      <c r="G247" s="3"/>
      <c r="H247" s="3"/>
      <c r="I247" s="3"/>
      <c r="J247" s="72"/>
      <c r="K247" s="3"/>
      <c r="L247" s="3"/>
      <c r="M247" s="3"/>
      <c r="N247" s="3"/>
      <c r="O247" s="72"/>
      <c r="P247" s="215"/>
      <c r="Q247" s="215"/>
      <c r="R247" s="215"/>
      <c r="S247" s="215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200"/>
    </row>
    <row r="248" spans="1:44" ht="0" hidden="1" customHeight="1">
      <c r="A248" s="3"/>
      <c r="B248" s="3"/>
      <c r="C248" s="3"/>
      <c r="D248" s="3"/>
      <c r="E248" s="3"/>
      <c r="F248" s="3"/>
      <c r="G248" s="3"/>
      <c r="H248" s="3"/>
      <c r="I248" s="3"/>
      <c r="J248" s="72"/>
      <c r="K248" s="3"/>
      <c r="L248" s="3"/>
      <c r="M248" s="3"/>
      <c r="N248" s="3"/>
      <c r="O248" s="72"/>
      <c r="P248" s="215"/>
      <c r="Q248" s="215"/>
      <c r="R248" s="215"/>
      <c r="S248" s="215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200"/>
    </row>
    <row r="249" spans="1:44" ht="0" hidden="1" customHeight="1">
      <c r="A249" s="3"/>
      <c r="B249" s="3"/>
      <c r="C249" s="3"/>
      <c r="D249" s="3"/>
      <c r="E249" s="3"/>
      <c r="F249" s="3"/>
      <c r="G249" s="3"/>
      <c r="H249" s="3"/>
      <c r="I249" s="3"/>
      <c r="J249" s="72"/>
      <c r="K249" s="3"/>
      <c r="L249" s="3"/>
      <c r="M249" s="3"/>
      <c r="N249" s="3"/>
      <c r="O249" s="72"/>
      <c r="P249" s="215"/>
      <c r="Q249" s="215"/>
      <c r="R249" s="215"/>
      <c r="S249" s="215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200"/>
    </row>
    <row r="250" spans="1:44" ht="0" hidden="1" customHeight="1">
      <c r="A250" s="3"/>
      <c r="B250" s="3"/>
      <c r="C250" s="3"/>
      <c r="D250" s="3"/>
      <c r="E250" s="3"/>
      <c r="F250" s="3"/>
      <c r="G250" s="3"/>
      <c r="H250" s="3"/>
      <c r="I250" s="3"/>
      <c r="J250" s="72"/>
      <c r="K250" s="3"/>
      <c r="L250" s="3"/>
      <c r="M250" s="3"/>
      <c r="N250" s="3"/>
      <c r="O250" s="72"/>
      <c r="P250" s="215"/>
      <c r="Q250" s="215"/>
      <c r="R250" s="215"/>
      <c r="S250" s="215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200"/>
    </row>
    <row r="251" spans="1:44" ht="0" hidden="1" customHeight="1">
      <c r="A251" s="3"/>
      <c r="B251" s="3"/>
      <c r="C251" s="3"/>
      <c r="D251" s="3"/>
      <c r="E251" s="3"/>
      <c r="F251" s="3"/>
      <c r="G251" s="3"/>
      <c r="H251" s="3"/>
      <c r="I251" s="3"/>
      <c r="J251" s="72"/>
      <c r="K251" s="3"/>
      <c r="L251" s="3"/>
      <c r="M251" s="3"/>
      <c r="N251" s="3"/>
      <c r="O251" s="72"/>
      <c r="P251" s="215"/>
      <c r="Q251" s="215"/>
      <c r="R251" s="215"/>
      <c r="S251" s="215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200"/>
    </row>
    <row r="252" spans="1:44" ht="0" hidden="1" customHeight="1">
      <c r="A252" s="3"/>
      <c r="B252" s="3"/>
      <c r="C252" s="3"/>
      <c r="D252" s="3"/>
      <c r="E252" s="3"/>
      <c r="F252" s="3"/>
      <c r="G252" s="3"/>
      <c r="H252" s="3"/>
      <c r="I252" s="3"/>
      <c r="J252" s="72"/>
      <c r="K252" s="3"/>
      <c r="L252" s="3"/>
      <c r="M252" s="3"/>
      <c r="N252" s="3"/>
      <c r="O252" s="72"/>
      <c r="P252" s="215"/>
      <c r="Q252" s="215"/>
      <c r="R252" s="215"/>
      <c r="S252" s="215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200"/>
    </row>
    <row r="253" spans="1:44" ht="0" hidden="1" customHeight="1">
      <c r="A253" s="3"/>
      <c r="B253" s="3"/>
      <c r="C253" s="3"/>
      <c r="D253" s="3"/>
      <c r="E253" s="3"/>
      <c r="F253" s="3"/>
      <c r="G253" s="3"/>
      <c r="H253" s="3"/>
      <c r="I253" s="3"/>
      <c r="J253" s="72"/>
      <c r="K253" s="3"/>
      <c r="L253" s="3"/>
      <c r="M253" s="3"/>
      <c r="N253" s="3"/>
      <c r="O253" s="72"/>
      <c r="P253" s="215"/>
      <c r="Q253" s="215"/>
      <c r="R253" s="215"/>
      <c r="S253" s="215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200"/>
    </row>
    <row r="254" spans="1:44" ht="0" hidden="1" customHeight="1">
      <c r="A254" s="3"/>
      <c r="B254" s="3"/>
      <c r="C254" s="3"/>
      <c r="D254" s="3"/>
      <c r="E254" s="3"/>
      <c r="F254" s="3"/>
      <c r="G254" s="3"/>
      <c r="H254" s="3"/>
      <c r="I254" s="3"/>
      <c r="J254" s="72"/>
      <c r="K254" s="3"/>
      <c r="L254" s="3"/>
      <c r="M254" s="3"/>
      <c r="N254" s="3"/>
      <c r="O254" s="72"/>
      <c r="P254" s="215"/>
      <c r="Q254" s="215"/>
      <c r="R254" s="215"/>
      <c r="S254" s="215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200"/>
    </row>
    <row r="255" spans="1:44" ht="0" hidden="1" customHeight="1">
      <c r="A255" s="3"/>
      <c r="B255" s="3"/>
      <c r="C255" s="3"/>
      <c r="D255" s="3"/>
      <c r="E255" s="3"/>
      <c r="F255" s="3"/>
      <c r="G255" s="3"/>
      <c r="H255" s="3"/>
      <c r="I255" s="3"/>
      <c r="J255" s="72"/>
      <c r="K255" s="3"/>
      <c r="L255" s="3"/>
      <c r="M255" s="3"/>
      <c r="N255" s="3"/>
      <c r="O255" s="72"/>
      <c r="P255" s="215"/>
      <c r="Q255" s="215"/>
      <c r="R255" s="215"/>
      <c r="S255" s="215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200"/>
    </row>
    <row r="256" spans="1:44" ht="0" hidden="1" customHeight="1">
      <c r="A256" s="3"/>
      <c r="B256" s="3"/>
      <c r="C256" s="3"/>
      <c r="D256" s="3"/>
      <c r="E256" s="3"/>
      <c r="F256" s="3"/>
      <c r="G256" s="3"/>
      <c r="H256" s="3"/>
      <c r="I256" s="3"/>
      <c r="J256" s="72"/>
      <c r="K256" s="3"/>
      <c r="L256" s="3"/>
      <c r="M256" s="3"/>
      <c r="N256" s="3"/>
      <c r="O256" s="72"/>
      <c r="P256" s="215"/>
      <c r="Q256" s="215"/>
      <c r="R256" s="215"/>
      <c r="S256" s="215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200"/>
    </row>
    <row r="257" spans="1:44" ht="0" hidden="1" customHeight="1">
      <c r="A257" s="3"/>
      <c r="B257" s="3"/>
      <c r="C257" s="3"/>
      <c r="D257" s="3"/>
      <c r="E257" s="3"/>
      <c r="F257" s="3"/>
      <c r="G257" s="3"/>
      <c r="H257" s="3"/>
      <c r="I257" s="3"/>
      <c r="J257" s="72"/>
      <c r="K257" s="3"/>
      <c r="L257" s="3"/>
      <c r="M257" s="3"/>
      <c r="N257" s="3"/>
      <c r="O257" s="72"/>
      <c r="P257" s="215"/>
      <c r="Q257" s="215"/>
      <c r="R257" s="215"/>
      <c r="S257" s="215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200"/>
    </row>
    <row r="258" spans="1:44" ht="0" hidden="1" customHeight="1">
      <c r="A258" s="3"/>
      <c r="B258" s="3"/>
      <c r="C258" s="3"/>
      <c r="D258" s="3"/>
      <c r="E258" s="3"/>
      <c r="F258" s="3"/>
      <c r="G258" s="3"/>
      <c r="H258" s="3"/>
      <c r="I258" s="3"/>
      <c r="J258" s="72"/>
      <c r="K258" s="3"/>
      <c r="L258" s="3"/>
      <c r="M258" s="3"/>
      <c r="N258" s="3"/>
      <c r="O258" s="72"/>
      <c r="P258" s="215"/>
      <c r="Q258" s="215"/>
      <c r="R258" s="215"/>
      <c r="S258" s="215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200"/>
    </row>
    <row r="259" spans="1:44" ht="0" hidden="1" customHeight="1">
      <c r="A259" s="3"/>
      <c r="B259" s="3"/>
      <c r="C259" s="3"/>
      <c r="D259" s="3"/>
      <c r="E259" s="3"/>
      <c r="F259" s="3"/>
      <c r="G259" s="3"/>
      <c r="H259" s="3"/>
      <c r="I259" s="3"/>
      <c r="J259" s="72"/>
      <c r="K259" s="3"/>
      <c r="L259" s="3"/>
      <c r="M259" s="3"/>
      <c r="N259" s="3"/>
      <c r="O259" s="72"/>
      <c r="P259" s="215"/>
      <c r="Q259" s="215"/>
      <c r="R259" s="215"/>
      <c r="S259" s="215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200"/>
    </row>
    <row r="260" spans="1:44" ht="0" hidden="1" customHeight="1">
      <c r="A260" s="3"/>
      <c r="B260" s="3"/>
      <c r="C260" s="3"/>
      <c r="D260" s="3"/>
      <c r="E260" s="3"/>
      <c r="F260" s="3"/>
      <c r="G260" s="3"/>
      <c r="H260" s="3"/>
      <c r="I260" s="3"/>
      <c r="J260" s="72"/>
      <c r="K260" s="3"/>
      <c r="L260" s="3"/>
      <c r="M260" s="3"/>
      <c r="N260" s="3"/>
      <c r="O260" s="72"/>
      <c r="P260" s="215"/>
      <c r="Q260" s="215"/>
      <c r="R260" s="215"/>
      <c r="S260" s="215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200"/>
    </row>
    <row r="261" spans="1:44" ht="0" hidden="1" customHeight="1">
      <c r="A261" s="3"/>
      <c r="B261" s="3"/>
      <c r="C261" s="3"/>
      <c r="D261" s="3"/>
      <c r="E261" s="3"/>
      <c r="F261" s="3"/>
      <c r="G261" s="3"/>
      <c r="H261" s="3"/>
      <c r="I261" s="3"/>
      <c r="J261" s="72"/>
      <c r="K261" s="3"/>
      <c r="L261" s="3"/>
      <c r="M261" s="3"/>
      <c r="N261" s="3"/>
      <c r="O261" s="72"/>
      <c r="P261" s="215"/>
      <c r="Q261" s="215"/>
      <c r="R261" s="215"/>
      <c r="S261" s="215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200"/>
    </row>
    <row r="262" spans="1:44" ht="0" hidden="1" customHeight="1">
      <c r="A262" s="3"/>
      <c r="B262" s="3"/>
      <c r="C262" s="3"/>
      <c r="D262" s="3"/>
      <c r="E262" s="3"/>
      <c r="F262" s="3"/>
      <c r="G262" s="3"/>
      <c r="H262" s="3"/>
      <c r="I262" s="3"/>
      <c r="J262" s="72"/>
      <c r="K262" s="3"/>
      <c r="L262" s="3"/>
      <c r="M262" s="3"/>
      <c r="N262" s="3"/>
      <c r="O262" s="72"/>
      <c r="P262" s="215"/>
      <c r="Q262" s="215"/>
      <c r="R262" s="215"/>
      <c r="S262" s="215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200"/>
    </row>
    <row r="263" spans="1:44" ht="0" hidden="1" customHeight="1">
      <c r="A263" s="3"/>
      <c r="B263" s="3"/>
      <c r="C263" s="3"/>
      <c r="D263" s="3"/>
      <c r="E263" s="3"/>
      <c r="F263" s="3"/>
      <c r="G263" s="3"/>
      <c r="H263" s="3"/>
      <c r="I263" s="3"/>
      <c r="J263" s="72"/>
      <c r="K263" s="3"/>
      <c r="L263" s="3"/>
      <c r="M263" s="3"/>
      <c r="N263" s="3"/>
      <c r="O263" s="72"/>
      <c r="P263" s="215"/>
      <c r="Q263" s="215"/>
      <c r="R263" s="215"/>
      <c r="S263" s="215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200"/>
    </row>
    <row r="264" spans="1:44" ht="0" hidden="1" customHeight="1">
      <c r="A264" s="3"/>
      <c r="B264" s="3"/>
      <c r="C264" s="3"/>
      <c r="D264" s="3"/>
      <c r="E264" s="3"/>
      <c r="F264" s="3"/>
      <c r="G264" s="3"/>
      <c r="H264" s="3"/>
      <c r="I264" s="3"/>
      <c r="J264" s="72"/>
      <c r="K264" s="3"/>
      <c r="L264" s="3"/>
      <c r="M264" s="3"/>
      <c r="N264" s="3"/>
      <c r="O264" s="72"/>
      <c r="P264" s="215"/>
      <c r="Q264" s="215"/>
      <c r="R264" s="215"/>
      <c r="S264" s="215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200"/>
    </row>
    <row r="265" spans="1:44" ht="0" hidden="1" customHeight="1">
      <c r="A265" s="3"/>
      <c r="B265" s="3"/>
      <c r="C265" s="3"/>
      <c r="D265" s="3"/>
      <c r="E265" s="3"/>
      <c r="F265" s="3"/>
      <c r="G265" s="3"/>
      <c r="H265" s="3"/>
      <c r="I265" s="3"/>
      <c r="J265" s="72"/>
      <c r="K265" s="3"/>
      <c r="L265" s="3"/>
      <c r="M265" s="3"/>
      <c r="N265" s="3"/>
      <c r="O265" s="72"/>
      <c r="P265" s="215"/>
      <c r="Q265" s="215"/>
      <c r="R265" s="215"/>
      <c r="S265" s="215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200"/>
    </row>
    <row r="266" spans="1:44" ht="0" hidden="1" customHeight="1">
      <c r="A266" s="3"/>
      <c r="B266" s="3"/>
      <c r="C266" s="3"/>
      <c r="D266" s="3"/>
      <c r="E266" s="3"/>
      <c r="F266" s="3"/>
      <c r="G266" s="3"/>
      <c r="H266" s="3"/>
      <c r="I266" s="3"/>
      <c r="J266" s="72"/>
      <c r="K266" s="3"/>
      <c r="L266" s="3"/>
      <c r="M266" s="3"/>
      <c r="N266" s="3"/>
      <c r="O266" s="72"/>
      <c r="P266" s="215"/>
      <c r="Q266" s="215"/>
      <c r="R266" s="215"/>
      <c r="S266" s="215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200"/>
    </row>
    <row r="267" spans="1:44" ht="0" hidden="1" customHeight="1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5"/>
      <c r="Q267" s="215"/>
      <c r="R267" s="215"/>
      <c r="S267" s="215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200"/>
    </row>
    <row r="268" spans="1:44" ht="0" hidden="1" customHeight="1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5"/>
      <c r="Q268" s="215"/>
      <c r="R268" s="215"/>
      <c r="S268" s="215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200"/>
    </row>
    <row r="269" spans="1:44" ht="0" hidden="1" customHeight="1"/>
    <row r="270" spans="1:44" ht="0" hidden="1" customHeight="1"/>
  </sheetData>
  <sheetProtection password="8306" sheet="1" objects="1" scenarios="1" formatCells="0" formatColumns="0" formatRows="0"/>
  <mergeCells count="326">
    <mergeCell ref="A52:B52"/>
    <mergeCell ref="D52:G52"/>
    <mergeCell ref="D53:G53"/>
    <mergeCell ref="AT16:AV16"/>
    <mergeCell ref="A183:C183"/>
    <mergeCell ref="D183:G183"/>
    <mergeCell ref="D184:G184"/>
    <mergeCell ref="A185:B185"/>
    <mergeCell ref="D185:G185"/>
    <mergeCell ref="D42:G42"/>
    <mergeCell ref="D43:G43"/>
    <mergeCell ref="D44:G44"/>
    <mergeCell ref="D45:G45"/>
    <mergeCell ref="D46:G46"/>
    <mergeCell ref="D47:G47"/>
    <mergeCell ref="D48:G48"/>
    <mergeCell ref="D50:G50"/>
    <mergeCell ref="D107:G107"/>
    <mergeCell ref="D108:G108"/>
    <mergeCell ref="D63:G63"/>
    <mergeCell ref="D58:G58"/>
    <mergeCell ref="D59:G59"/>
    <mergeCell ref="D60:G60"/>
    <mergeCell ref="D99:G99"/>
    <mergeCell ref="D186:G186"/>
    <mergeCell ref="D187:G187"/>
    <mergeCell ref="A182:C182"/>
    <mergeCell ref="D182:G182"/>
    <mergeCell ref="D109:G109"/>
    <mergeCell ref="A111:C111"/>
    <mergeCell ref="D111:G111"/>
    <mergeCell ref="A125:B125"/>
    <mergeCell ref="A138:B138"/>
    <mergeCell ref="D138:G138"/>
    <mergeCell ref="D139:G139"/>
    <mergeCell ref="A134:B134"/>
    <mergeCell ref="D140:G140"/>
    <mergeCell ref="D141:G141"/>
    <mergeCell ref="D142:G142"/>
    <mergeCell ref="D161:G161"/>
    <mergeCell ref="A162:B162"/>
    <mergeCell ref="D162:G162"/>
    <mergeCell ref="D163:G163"/>
    <mergeCell ref="U190:X190"/>
    <mergeCell ref="AO189:AQ189"/>
    <mergeCell ref="AO190:AQ190"/>
    <mergeCell ref="I190:L190"/>
    <mergeCell ref="Q190:S190"/>
    <mergeCell ref="U11:W11"/>
    <mergeCell ref="Y11:AE11"/>
    <mergeCell ref="AG189:AI189"/>
    <mergeCell ref="AG190:AI190"/>
    <mergeCell ref="I64:S64"/>
    <mergeCell ref="I97:S97"/>
    <mergeCell ref="I121:S121"/>
    <mergeCell ref="I130:S130"/>
    <mergeCell ref="I143:S143"/>
    <mergeCell ref="I164:S164"/>
    <mergeCell ref="U164:AE164"/>
    <mergeCell ref="U143:AE143"/>
    <mergeCell ref="U130:AE130"/>
    <mergeCell ref="U121:AE121"/>
    <mergeCell ref="U97:AE97"/>
    <mergeCell ref="U64:AE64"/>
    <mergeCell ref="AG64:AQ64"/>
    <mergeCell ref="AG164:AQ164"/>
    <mergeCell ref="AG143:AQ143"/>
    <mergeCell ref="AG7:AI7"/>
    <mergeCell ref="AJ7:AQ7"/>
    <mergeCell ref="AG11:AI11"/>
    <mergeCell ref="AK11:AQ11"/>
    <mergeCell ref="A2:S2"/>
    <mergeCell ref="A4:S4"/>
    <mergeCell ref="A200:C200"/>
    <mergeCell ref="D200:G200"/>
    <mergeCell ref="A11:G11"/>
    <mergeCell ref="D191:G191"/>
    <mergeCell ref="D146:G146"/>
    <mergeCell ref="I11:K11"/>
    <mergeCell ref="M11:S11"/>
    <mergeCell ref="A178:B178"/>
    <mergeCell ref="D170:G170"/>
    <mergeCell ref="D169:G169"/>
    <mergeCell ref="D78:G78"/>
    <mergeCell ref="D79:G79"/>
    <mergeCell ref="D179:G179"/>
    <mergeCell ref="D80:G80"/>
    <mergeCell ref="A16:C16"/>
    <mergeCell ref="A192:C192"/>
    <mergeCell ref="D192:G192"/>
    <mergeCell ref="D193:G193"/>
    <mergeCell ref="A194:B194"/>
    <mergeCell ref="D197:G197"/>
    <mergeCell ref="D203:G203"/>
    <mergeCell ref="A191:C191"/>
    <mergeCell ref="D194:G194"/>
    <mergeCell ref="A195:C195"/>
    <mergeCell ref="D195:G195"/>
    <mergeCell ref="I7:K7"/>
    <mergeCell ref="L7:S7"/>
    <mergeCell ref="A8:C9"/>
    <mergeCell ref="D8:G9"/>
    <mergeCell ref="H8:H9"/>
    <mergeCell ref="A13:G13"/>
    <mergeCell ref="A15:G15"/>
    <mergeCell ref="A196:C196"/>
    <mergeCell ref="D196:G196"/>
    <mergeCell ref="A197:C197"/>
    <mergeCell ref="A199:C199"/>
    <mergeCell ref="D199:G199"/>
    <mergeCell ref="A201:C201"/>
    <mergeCell ref="D201:G201"/>
    <mergeCell ref="A202:C202"/>
    <mergeCell ref="D202:G202"/>
    <mergeCell ref="A203:B203"/>
    <mergeCell ref="D198:G198"/>
    <mergeCell ref="A10:G10"/>
    <mergeCell ref="B12:G12"/>
    <mergeCell ref="D174:G174"/>
    <mergeCell ref="D171:G171"/>
    <mergeCell ref="D172:G172"/>
    <mergeCell ref="A145:C145"/>
    <mergeCell ref="D145:G145"/>
    <mergeCell ref="A166:C166"/>
    <mergeCell ref="D166:G166"/>
    <mergeCell ref="D167:G167"/>
    <mergeCell ref="A168:B168"/>
    <mergeCell ref="A152:B152"/>
    <mergeCell ref="D153:G153"/>
    <mergeCell ref="D152:G152"/>
    <mergeCell ref="D173:G173"/>
    <mergeCell ref="D180:G180"/>
    <mergeCell ref="D177:G177"/>
    <mergeCell ref="A119:B119"/>
    <mergeCell ref="D119:G119"/>
    <mergeCell ref="D120:G120"/>
    <mergeCell ref="D123:G123"/>
    <mergeCell ref="A43:B43"/>
    <mergeCell ref="A47:B47"/>
    <mergeCell ref="T8:T9"/>
    <mergeCell ref="AF8:AF9"/>
    <mergeCell ref="A146:C146"/>
    <mergeCell ref="D149:G149"/>
    <mergeCell ref="D151:G151"/>
    <mergeCell ref="D150:G150"/>
    <mergeCell ref="D147:G147"/>
    <mergeCell ref="A148:B148"/>
    <mergeCell ref="D148:G148"/>
    <mergeCell ref="D41:G41"/>
    <mergeCell ref="D105:G105"/>
    <mergeCell ref="D106:G106"/>
    <mergeCell ref="D86:G86"/>
    <mergeCell ref="D51:G51"/>
    <mergeCell ref="D16:G16"/>
    <mergeCell ref="A41:C41"/>
    <mergeCell ref="D49:G49"/>
    <mergeCell ref="A113:B113"/>
    <mergeCell ref="D113:G113"/>
    <mergeCell ref="D114:G114"/>
    <mergeCell ref="D115:G115"/>
    <mergeCell ref="D116:G116"/>
    <mergeCell ref="D117:G117"/>
    <mergeCell ref="D118:G118"/>
    <mergeCell ref="U7:W7"/>
    <mergeCell ref="X7:AE7"/>
    <mergeCell ref="D224:G224"/>
    <mergeCell ref="A219:C219"/>
    <mergeCell ref="D221:G221"/>
    <mergeCell ref="A212:C212"/>
    <mergeCell ref="A214:C214"/>
    <mergeCell ref="A215:C215"/>
    <mergeCell ref="A217:B217"/>
    <mergeCell ref="A218:C218"/>
    <mergeCell ref="D212:G212"/>
    <mergeCell ref="D218:G218"/>
    <mergeCell ref="D215:G215"/>
    <mergeCell ref="D216:G216"/>
    <mergeCell ref="D217:G217"/>
    <mergeCell ref="D214:G214"/>
    <mergeCell ref="D219:G219"/>
    <mergeCell ref="A220:C220"/>
    <mergeCell ref="D220:G220"/>
    <mergeCell ref="A222:C222"/>
    <mergeCell ref="A198:B198"/>
    <mergeCell ref="D207:G207"/>
    <mergeCell ref="D222:G222"/>
    <mergeCell ref="A223:C223"/>
    <mergeCell ref="D206:G206"/>
    <mergeCell ref="A231:C231"/>
    <mergeCell ref="D231:G231"/>
    <mergeCell ref="D228:G228"/>
    <mergeCell ref="A229:B229"/>
    <mergeCell ref="D229:G229"/>
    <mergeCell ref="A230:C230"/>
    <mergeCell ref="D230:G230"/>
    <mergeCell ref="A225:C225"/>
    <mergeCell ref="D225:G225"/>
    <mergeCell ref="A226:B226"/>
    <mergeCell ref="D226:G226"/>
    <mergeCell ref="A227:C227"/>
    <mergeCell ref="D227:G227"/>
    <mergeCell ref="D223:G223"/>
    <mergeCell ref="A221:B221"/>
    <mergeCell ref="A224:C224"/>
    <mergeCell ref="A208:C208"/>
    <mergeCell ref="D208:G208"/>
    <mergeCell ref="A207:C207"/>
    <mergeCell ref="D205:G205"/>
    <mergeCell ref="A206:B206"/>
    <mergeCell ref="D135:G135"/>
    <mergeCell ref="D136:G136"/>
    <mergeCell ref="D137:G137"/>
    <mergeCell ref="D124:G124"/>
    <mergeCell ref="D125:G125"/>
    <mergeCell ref="D126:G126"/>
    <mergeCell ref="D134:G134"/>
    <mergeCell ref="A204:C204"/>
    <mergeCell ref="D204:G204"/>
    <mergeCell ref="A158:B158"/>
    <mergeCell ref="D154:G154"/>
    <mergeCell ref="A172:B172"/>
    <mergeCell ref="D157:G157"/>
    <mergeCell ref="D155:G155"/>
    <mergeCell ref="D168:G168"/>
    <mergeCell ref="D176:G176"/>
    <mergeCell ref="A176:C176"/>
    <mergeCell ref="D178:G178"/>
    <mergeCell ref="D158:G158"/>
    <mergeCell ref="D159:G159"/>
    <mergeCell ref="D160:G160"/>
    <mergeCell ref="D156:G156"/>
    <mergeCell ref="A55:B55"/>
    <mergeCell ref="D91:G91"/>
    <mergeCell ref="D93:G93"/>
    <mergeCell ref="D54:G54"/>
    <mergeCell ref="A90:B90"/>
    <mergeCell ref="D55:G55"/>
    <mergeCell ref="A78:C78"/>
    <mergeCell ref="A79:C79"/>
    <mergeCell ref="A81:B81"/>
    <mergeCell ref="D81:G81"/>
    <mergeCell ref="D82:G82"/>
    <mergeCell ref="D83:G83"/>
    <mergeCell ref="D84:G84"/>
    <mergeCell ref="A87:B87"/>
    <mergeCell ref="D87:G87"/>
    <mergeCell ref="D88:G88"/>
    <mergeCell ref="A66:C66"/>
    <mergeCell ref="D66:G66"/>
    <mergeCell ref="D67:G67"/>
    <mergeCell ref="A68:B68"/>
    <mergeCell ref="D68:G68"/>
    <mergeCell ref="D69:G69"/>
    <mergeCell ref="D70:G70"/>
    <mergeCell ref="D71:G71"/>
    <mergeCell ref="D56:G56"/>
    <mergeCell ref="D57:G57"/>
    <mergeCell ref="AS131:AV131"/>
    <mergeCell ref="D133:G133"/>
    <mergeCell ref="A132:C132"/>
    <mergeCell ref="D132:G132"/>
    <mergeCell ref="A123:C123"/>
    <mergeCell ref="A61:B61"/>
    <mergeCell ref="D61:G61"/>
    <mergeCell ref="D62:G62"/>
    <mergeCell ref="D89:G89"/>
    <mergeCell ref="D90:G90"/>
    <mergeCell ref="AS110:AV110"/>
    <mergeCell ref="D112:G112"/>
    <mergeCell ref="AS122:AV122"/>
    <mergeCell ref="D127:G127"/>
    <mergeCell ref="D128:G128"/>
    <mergeCell ref="D129:G129"/>
    <mergeCell ref="AS98:AV98"/>
    <mergeCell ref="A99:C99"/>
    <mergeCell ref="A101:B101"/>
    <mergeCell ref="A105:B105"/>
    <mergeCell ref="AG130:AQ130"/>
    <mergeCell ref="AG121:AQ121"/>
    <mergeCell ref="D100:G100"/>
    <mergeCell ref="D101:G101"/>
    <mergeCell ref="D102:G102"/>
    <mergeCell ref="D103:G103"/>
    <mergeCell ref="D104:G104"/>
    <mergeCell ref="AG97:AQ97"/>
    <mergeCell ref="A72:B72"/>
    <mergeCell ref="D72:G72"/>
    <mergeCell ref="D73:G73"/>
    <mergeCell ref="D74:G74"/>
    <mergeCell ref="D75:G75"/>
    <mergeCell ref="D76:G76"/>
    <mergeCell ref="A94:B94"/>
    <mergeCell ref="D94:G94"/>
    <mergeCell ref="D95:G95"/>
    <mergeCell ref="D96:G96"/>
    <mergeCell ref="D85:G85"/>
    <mergeCell ref="D92:G92"/>
    <mergeCell ref="D18:G18"/>
    <mergeCell ref="A19:B19"/>
    <mergeCell ref="D19:G19"/>
    <mergeCell ref="D20:G20"/>
    <mergeCell ref="D21:G21"/>
    <mergeCell ref="D22:G22"/>
    <mergeCell ref="A23:B23"/>
    <mergeCell ref="D23:G23"/>
    <mergeCell ref="A17:C17"/>
    <mergeCell ref="D17:G17"/>
    <mergeCell ref="D24:G24"/>
    <mergeCell ref="D25:G25"/>
    <mergeCell ref="D26:G26"/>
    <mergeCell ref="D27:G27"/>
    <mergeCell ref="A28:B28"/>
    <mergeCell ref="D28:G28"/>
    <mergeCell ref="D29:G29"/>
    <mergeCell ref="D30:G30"/>
    <mergeCell ref="A31:B31"/>
    <mergeCell ref="D31:G31"/>
    <mergeCell ref="D32:G32"/>
    <mergeCell ref="D33:G33"/>
    <mergeCell ref="D34:G34"/>
    <mergeCell ref="D35:G35"/>
    <mergeCell ref="D36:G36"/>
    <mergeCell ref="A37:B37"/>
    <mergeCell ref="D37:G37"/>
    <mergeCell ref="D38:G38"/>
    <mergeCell ref="D39:G39"/>
  </mergeCells>
  <conditionalFormatting sqref="I157:T157 I169:T170 I91:T91 AF91 AF169:AF170 AF157 AF93:AF96 I93:T96 T92 I163:AQ163">
    <cfRule type="containsBlanks" dxfId="165" priority="396">
      <formula>LEN(TRIM(I91))=0</formula>
    </cfRule>
  </conditionalFormatting>
  <conditionalFormatting sqref="I230:O231 I227:O227 I222:O225 I218:O220">
    <cfRule type="containsBlanks" dxfId="164" priority="386">
      <formula>LEN(TRIM(I218))=0</formula>
    </cfRule>
  </conditionalFormatting>
  <conditionalFormatting sqref="T218:T220 T222:T225 T227 T230:T231 AF230:AF231 AF227 AF222:AF225 AF218:AF220">
    <cfRule type="containsBlanks" dxfId="163" priority="385">
      <formula>LEN(TRIM(T218))=0</formula>
    </cfRule>
  </conditionalFormatting>
  <conditionalFormatting sqref="I207:O207 I204:O204 I199:O202 I195:O197">
    <cfRule type="containsBlanks" dxfId="162" priority="305">
      <formula>LEN(TRIM(I195))=0</formula>
    </cfRule>
  </conditionalFormatting>
  <conditionalFormatting sqref="T195:T197 T199:T202 T204 T207 AF207 AF204 AF199:AF202 AF195:AF197">
    <cfRule type="containsBlanks" dxfId="161" priority="304">
      <formula>LEN(TRIM(T195))=0</formula>
    </cfRule>
  </conditionalFormatting>
  <conditionalFormatting sqref="I208:O208">
    <cfRule type="containsBlanks" dxfId="160" priority="303">
      <formula>LEN(TRIM(I208))=0</formula>
    </cfRule>
  </conditionalFormatting>
  <conditionalFormatting sqref="T208 AF208">
    <cfRule type="containsBlanks" dxfId="159" priority="302">
      <formula>LEN(TRIM(T208))=0</formula>
    </cfRule>
  </conditionalFormatting>
  <conditionalFormatting sqref="I153:S156">
    <cfRule type="containsBlanks" dxfId="158" priority="293">
      <formula>LEN(TRIM(I153))=0</formula>
    </cfRule>
  </conditionalFormatting>
  <conditionalFormatting sqref="T153:T156 AF153:AF156">
    <cfRule type="containsBlanks" dxfId="157" priority="292">
      <formula>LEN(TRIM(T153))=0</formula>
    </cfRule>
  </conditionalFormatting>
  <conditionalFormatting sqref="I149:T151 AF149:AF151">
    <cfRule type="containsBlanks" dxfId="156" priority="294">
      <formula>LEN(TRIM(I149))=0</formula>
    </cfRule>
  </conditionalFormatting>
  <conditionalFormatting sqref="T159:T160 AF159:AF160">
    <cfRule type="containsBlanks" dxfId="155" priority="260">
      <formula>LEN(TRIM(T159))=0</formula>
    </cfRule>
  </conditionalFormatting>
  <conditionalFormatting sqref="T179 AF179">
    <cfRule type="containsBlanks" dxfId="154" priority="239">
      <formula>LEN(TRIM(T179))=0</formula>
    </cfRule>
  </conditionalFormatting>
  <conditionalFormatting sqref="I180:T180 AF180">
    <cfRule type="containsBlanks" dxfId="153" priority="247">
      <formula>LEN(TRIM(I180))=0</formula>
    </cfRule>
  </conditionalFormatting>
  <conditionalFormatting sqref="T173:T174 AF173:AF174">
    <cfRule type="containsBlanks" dxfId="152" priority="235">
      <formula>LEN(TRIM(T173))=0</formula>
    </cfRule>
  </conditionalFormatting>
  <conditionalFormatting sqref="I179:S179">
    <cfRule type="containsBlanks" dxfId="151" priority="240">
      <formula>LEN(TRIM(I179))=0</formula>
    </cfRule>
  </conditionalFormatting>
  <conditionalFormatting sqref="I159:S160">
    <cfRule type="containsBlanks" dxfId="150" priority="261">
      <formula>LEN(TRIM(I159))=0</formula>
    </cfRule>
  </conditionalFormatting>
  <conditionalFormatting sqref="I173:S174">
    <cfRule type="containsBlanks" dxfId="149" priority="236">
      <formula>LEN(TRIM(I173))=0</formula>
    </cfRule>
  </conditionalFormatting>
  <conditionalFormatting sqref="H13:T13 AF13">
    <cfRule type="cellIs" dxfId="148" priority="253" operator="notEqual">
      <formula>0</formula>
    </cfRule>
  </conditionalFormatting>
  <conditionalFormatting sqref="I51:T51 AF51">
    <cfRule type="containsBlanks" dxfId="147" priority="211">
      <formula>LEN(TRIM(I51))=0</formula>
    </cfRule>
  </conditionalFormatting>
  <conditionalFormatting sqref="I44:T46 AF44:AF46">
    <cfRule type="containsBlanks" dxfId="146" priority="210">
      <formula>LEN(TRIM(I44))=0</formula>
    </cfRule>
  </conditionalFormatting>
  <conditionalFormatting sqref="T57:T63 AF57:AF63">
    <cfRule type="containsBlanks" dxfId="145" priority="202">
      <formula>LEN(TRIM(T57))=0</formula>
    </cfRule>
  </conditionalFormatting>
  <conditionalFormatting sqref="I48:S50">
    <cfRule type="containsBlanks" dxfId="144" priority="209">
      <formula>LEN(TRIM(I48))=0</formula>
    </cfRule>
  </conditionalFormatting>
  <conditionalFormatting sqref="T48:T50 AF48:AF50">
    <cfRule type="containsBlanks" dxfId="143" priority="208">
      <formula>LEN(TRIM(T48))=0</formula>
    </cfRule>
  </conditionalFormatting>
  <conditionalFormatting sqref="I56:S56">
    <cfRule type="containsBlanks" dxfId="142" priority="205">
      <formula>LEN(TRIM(I56))=0</formula>
    </cfRule>
  </conditionalFormatting>
  <conditionalFormatting sqref="T56 AF56">
    <cfRule type="containsBlanks" dxfId="141" priority="204">
      <formula>LEN(TRIM(T56))=0</formula>
    </cfRule>
  </conditionalFormatting>
  <conditionalFormatting sqref="I57:S63">
    <cfRule type="containsBlanks" dxfId="140" priority="203">
      <formula>LEN(TRIM(I57))=0</formula>
    </cfRule>
  </conditionalFormatting>
  <conditionalFormatting sqref="A11 H11">
    <cfRule type="cellIs" dxfId="139" priority="192" operator="notEqual">
      <formula>0</formula>
    </cfRule>
  </conditionalFormatting>
  <conditionalFormatting sqref="H13:T13 AF13">
    <cfRule type="notContainsBlanks" dxfId="138" priority="191">
      <formula>LEN(TRIM(H13))&gt;0</formula>
    </cfRule>
  </conditionalFormatting>
  <conditionalFormatting sqref="T82:T84 AF82:AF84">
    <cfRule type="containsBlanks" dxfId="137" priority="172">
      <formula>LEN(TRIM(T82))=0</formula>
    </cfRule>
  </conditionalFormatting>
  <conditionalFormatting sqref="I82:S84">
    <cfRule type="containsBlanks" dxfId="136" priority="173">
      <formula>LEN(TRIM(I82))=0</formula>
    </cfRule>
  </conditionalFormatting>
  <conditionalFormatting sqref="I86:T86 AF86">
    <cfRule type="containsBlanks" dxfId="135" priority="175">
      <formula>LEN(TRIM(I86))=0</formula>
    </cfRule>
  </conditionalFormatting>
  <conditionalFormatting sqref="T85 AF85">
    <cfRule type="containsBlanks" dxfId="134" priority="166">
      <formula>LEN(TRIM(T85))=0</formula>
    </cfRule>
  </conditionalFormatting>
  <conditionalFormatting sqref="I85:S85">
    <cfRule type="containsBlanks" dxfId="133" priority="167">
      <formula>LEN(TRIM(I85))=0</formula>
    </cfRule>
  </conditionalFormatting>
  <conditionalFormatting sqref="I109:T109 AF109">
    <cfRule type="containsBlanks" dxfId="132" priority="165">
      <formula>LEN(TRIM(I109))=0</formula>
    </cfRule>
  </conditionalFormatting>
  <conditionalFormatting sqref="I102:T104 AF102:AF104">
    <cfRule type="containsBlanks" dxfId="131" priority="164">
      <formula>LEN(TRIM(I102))=0</formula>
    </cfRule>
  </conditionalFormatting>
  <conditionalFormatting sqref="I106:S108">
    <cfRule type="containsBlanks" dxfId="130" priority="163">
      <formula>LEN(TRIM(I106))=0</formula>
    </cfRule>
  </conditionalFormatting>
  <conditionalFormatting sqref="T106:T108 AF106:AF108">
    <cfRule type="containsBlanks" dxfId="129" priority="162">
      <formula>LEN(TRIM(T106))=0</formula>
    </cfRule>
  </conditionalFormatting>
  <conditionalFormatting sqref="I117:T117 AF117">
    <cfRule type="containsBlanks" dxfId="128" priority="161">
      <formula>LEN(TRIM(I117))=0</formula>
    </cfRule>
  </conditionalFormatting>
  <conditionalFormatting sqref="I129:T129 AF129">
    <cfRule type="containsBlanks" dxfId="127" priority="153">
      <formula>LEN(TRIM(I129))=0</formula>
    </cfRule>
  </conditionalFormatting>
  <conditionalFormatting sqref="T120 AF120">
    <cfRule type="containsBlanks" dxfId="126" priority="154">
      <formula>LEN(TRIM(T120))=0</formula>
    </cfRule>
  </conditionalFormatting>
  <conditionalFormatting sqref="I114:S116">
    <cfRule type="containsBlanks" dxfId="125" priority="159">
      <formula>LEN(TRIM(I114))=0</formula>
    </cfRule>
  </conditionalFormatting>
  <conditionalFormatting sqref="T114:T116 AF114:AF116">
    <cfRule type="containsBlanks" dxfId="124" priority="158">
      <formula>LEN(TRIM(T114))=0</formula>
    </cfRule>
  </conditionalFormatting>
  <conditionalFormatting sqref="I142:T142 AF142">
    <cfRule type="containsBlanks" dxfId="123" priority="150">
      <formula>LEN(TRIM(I142))=0</formula>
    </cfRule>
  </conditionalFormatting>
  <conditionalFormatting sqref="I120:S120">
    <cfRule type="containsBlanks" dxfId="122" priority="155">
      <formula>LEN(TRIM(I120))=0</formula>
    </cfRule>
  </conditionalFormatting>
  <conditionalFormatting sqref="I135:T137 AF135:AF137">
    <cfRule type="containsBlanks" dxfId="121" priority="149">
      <formula>LEN(TRIM(I135))=0</formula>
    </cfRule>
  </conditionalFormatting>
  <conditionalFormatting sqref="I126:S128">
    <cfRule type="containsBlanks" dxfId="120" priority="152">
      <formula>LEN(TRIM(I126))=0</formula>
    </cfRule>
  </conditionalFormatting>
  <conditionalFormatting sqref="T126:T128 AF126:AF128">
    <cfRule type="containsBlanks" dxfId="119" priority="151">
      <formula>LEN(TRIM(T126))=0</formula>
    </cfRule>
  </conditionalFormatting>
  <conditionalFormatting sqref="I139:S141">
    <cfRule type="containsBlanks" dxfId="118" priority="148">
      <formula>LEN(TRIM(I139))=0</formula>
    </cfRule>
  </conditionalFormatting>
  <conditionalFormatting sqref="T139:T141 AF139:AF141">
    <cfRule type="containsBlanks" dxfId="117" priority="147">
      <formula>LEN(TRIM(T139))=0</formula>
    </cfRule>
  </conditionalFormatting>
  <conditionalFormatting sqref="U157:AE157 U169:AE170 U91:AE91 U93:AE96">
    <cfRule type="containsBlanks" dxfId="116" priority="146">
      <formula>LEN(TRIM(U91))=0</formula>
    </cfRule>
  </conditionalFormatting>
  <conditionalFormatting sqref="U230:AE231 U227:AE227 U222:AE225 U218:AE220">
    <cfRule type="containsBlanks" dxfId="115" priority="145">
      <formula>LEN(TRIM(U218))=0</formula>
    </cfRule>
  </conditionalFormatting>
  <conditionalFormatting sqref="U207:AE207 U204:AE204 U199:AE202 U195:AE197">
    <cfRule type="containsBlanks" dxfId="114" priority="144">
      <formula>LEN(TRIM(U195))=0</formula>
    </cfRule>
  </conditionalFormatting>
  <conditionalFormatting sqref="U208:AE208">
    <cfRule type="containsBlanks" dxfId="113" priority="143">
      <formula>LEN(TRIM(U208))=0</formula>
    </cfRule>
  </conditionalFormatting>
  <conditionalFormatting sqref="U153:AE156">
    <cfRule type="containsBlanks" dxfId="112" priority="141">
      <formula>LEN(TRIM(U153))=0</formula>
    </cfRule>
  </conditionalFormatting>
  <conditionalFormatting sqref="U149:AE151">
    <cfRule type="containsBlanks" dxfId="111" priority="142">
      <formula>LEN(TRIM(U149))=0</formula>
    </cfRule>
  </conditionalFormatting>
  <conditionalFormatting sqref="U180:AE180">
    <cfRule type="containsBlanks" dxfId="110" priority="138">
      <formula>LEN(TRIM(U180))=0</formula>
    </cfRule>
  </conditionalFormatting>
  <conditionalFormatting sqref="U179:AE179">
    <cfRule type="containsBlanks" dxfId="109" priority="137">
      <formula>LEN(TRIM(U179))=0</formula>
    </cfRule>
  </conditionalFormatting>
  <conditionalFormatting sqref="U159:AE160">
    <cfRule type="containsBlanks" dxfId="108" priority="140">
      <formula>LEN(TRIM(U159))=0</formula>
    </cfRule>
  </conditionalFormatting>
  <conditionalFormatting sqref="U173:AE174">
    <cfRule type="containsBlanks" dxfId="107" priority="136">
      <formula>LEN(TRIM(U173))=0</formula>
    </cfRule>
  </conditionalFormatting>
  <conditionalFormatting sqref="U13:AE13">
    <cfRule type="cellIs" dxfId="106" priority="139" operator="notEqual">
      <formula>0</formula>
    </cfRule>
  </conditionalFormatting>
  <conditionalFormatting sqref="U51:AE51">
    <cfRule type="containsBlanks" dxfId="105" priority="135">
      <formula>LEN(TRIM(U51))=0</formula>
    </cfRule>
  </conditionalFormatting>
  <conditionalFormatting sqref="U44:AE46">
    <cfRule type="containsBlanks" dxfId="104" priority="134">
      <formula>LEN(TRIM(U44))=0</formula>
    </cfRule>
  </conditionalFormatting>
  <conditionalFormatting sqref="U48:AE50">
    <cfRule type="containsBlanks" dxfId="103" priority="133">
      <formula>LEN(TRIM(U48))=0</formula>
    </cfRule>
  </conditionalFormatting>
  <conditionalFormatting sqref="U56:AE56">
    <cfRule type="containsBlanks" dxfId="102" priority="132">
      <formula>LEN(TRIM(U56))=0</formula>
    </cfRule>
  </conditionalFormatting>
  <conditionalFormatting sqref="U57:AE63">
    <cfRule type="containsBlanks" dxfId="101" priority="131">
      <formula>LEN(TRIM(U57))=0</formula>
    </cfRule>
  </conditionalFormatting>
  <conditionalFormatting sqref="U13:AE13">
    <cfRule type="notContainsBlanks" dxfId="100" priority="130">
      <formula>LEN(TRIM(U13))&gt;0</formula>
    </cfRule>
  </conditionalFormatting>
  <conditionalFormatting sqref="U109:AE109">
    <cfRule type="containsBlanks" dxfId="99" priority="123">
      <formula>LEN(TRIM(U109))=0</formula>
    </cfRule>
  </conditionalFormatting>
  <conditionalFormatting sqref="U82:AE84">
    <cfRule type="containsBlanks" dxfId="98" priority="125">
      <formula>LEN(TRIM(U82))=0</formula>
    </cfRule>
  </conditionalFormatting>
  <conditionalFormatting sqref="U85:AE85">
    <cfRule type="containsBlanks" dxfId="97" priority="124">
      <formula>LEN(TRIM(U85))=0</formula>
    </cfRule>
  </conditionalFormatting>
  <conditionalFormatting sqref="U86:AE86">
    <cfRule type="containsBlanks" dxfId="96" priority="126">
      <formula>LEN(TRIM(U86))=0</formula>
    </cfRule>
  </conditionalFormatting>
  <conditionalFormatting sqref="U102:AE104">
    <cfRule type="containsBlanks" dxfId="95" priority="122">
      <formula>LEN(TRIM(U102))=0</formula>
    </cfRule>
  </conditionalFormatting>
  <conditionalFormatting sqref="U106:AE108">
    <cfRule type="containsBlanks" dxfId="94" priority="121">
      <formula>LEN(TRIM(U106))=0</formula>
    </cfRule>
  </conditionalFormatting>
  <conditionalFormatting sqref="U117:AE117">
    <cfRule type="containsBlanks" dxfId="93" priority="120">
      <formula>LEN(TRIM(U117))=0</formula>
    </cfRule>
  </conditionalFormatting>
  <conditionalFormatting sqref="U129:AE129">
    <cfRule type="containsBlanks" dxfId="92" priority="117">
      <formula>LEN(TRIM(U129))=0</formula>
    </cfRule>
  </conditionalFormatting>
  <conditionalFormatting sqref="U114:AE116">
    <cfRule type="containsBlanks" dxfId="91" priority="119">
      <formula>LEN(TRIM(U114))=0</formula>
    </cfRule>
  </conditionalFormatting>
  <conditionalFormatting sqref="U142:AE142">
    <cfRule type="containsBlanks" dxfId="90" priority="115">
      <formula>LEN(TRIM(U142))=0</formula>
    </cfRule>
  </conditionalFormatting>
  <conditionalFormatting sqref="U120:AE120">
    <cfRule type="containsBlanks" dxfId="89" priority="118">
      <formula>LEN(TRIM(U120))=0</formula>
    </cfRule>
  </conditionalFormatting>
  <conditionalFormatting sqref="U135:AE137">
    <cfRule type="containsBlanks" dxfId="88" priority="114">
      <formula>LEN(TRIM(U135))=0</formula>
    </cfRule>
  </conditionalFormatting>
  <conditionalFormatting sqref="U126:AE128">
    <cfRule type="containsBlanks" dxfId="87" priority="116">
      <formula>LEN(TRIM(U126))=0</formula>
    </cfRule>
  </conditionalFormatting>
  <conditionalFormatting sqref="U139:AE141">
    <cfRule type="containsBlanks" dxfId="86" priority="113">
      <formula>LEN(TRIM(U139))=0</formula>
    </cfRule>
  </conditionalFormatting>
  <conditionalFormatting sqref="AG157:AQ157 AG169:AQ170 AG91:AQ91 AG93:AQ96">
    <cfRule type="containsBlanks" dxfId="85" priority="112">
      <formula>LEN(TRIM(AG91))=0</formula>
    </cfRule>
  </conditionalFormatting>
  <conditionalFormatting sqref="AG230:AQ231 AG227:AQ227 AG222:AQ225 AG218:AQ220">
    <cfRule type="containsBlanks" dxfId="84" priority="111">
      <formula>LEN(TRIM(AG218))=0</formula>
    </cfRule>
  </conditionalFormatting>
  <conditionalFormatting sqref="AG207:AQ207 AG204:AQ204 AG199:AQ202 AG195:AQ197">
    <cfRule type="containsBlanks" dxfId="83" priority="110">
      <formula>LEN(TRIM(AG195))=0</formula>
    </cfRule>
  </conditionalFormatting>
  <conditionalFormatting sqref="AG208:AQ208">
    <cfRule type="containsBlanks" dxfId="82" priority="109">
      <formula>LEN(TRIM(AG208))=0</formula>
    </cfRule>
  </conditionalFormatting>
  <conditionalFormatting sqref="AG153:AQ156">
    <cfRule type="containsBlanks" dxfId="81" priority="107">
      <formula>LEN(TRIM(AG153))=0</formula>
    </cfRule>
  </conditionalFormatting>
  <conditionalFormatting sqref="AG149:AQ151">
    <cfRule type="containsBlanks" dxfId="80" priority="108">
      <formula>LEN(TRIM(AG149))=0</formula>
    </cfRule>
  </conditionalFormatting>
  <conditionalFormatting sqref="AG180:AQ180">
    <cfRule type="containsBlanks" dxfId="79" priority="104">
      <formula>LEN(TRIM(AG180))=0</formula>
    </cfRule>
  </conditionalFormatting>
  <conditionalFormatting sqref="AG179:AQ179">
    <cfRule type="containsBlanks" dxfId="78" priority="103">
      <formula>LEN(TRIM(AG179))=0</formula>
    </cfRule>
  </conditionalFormatting>
  <conditionalFormatting sqref="AG159:AQ160">
    <cfRule type="containsBlanks" dxfId="77" priority="106">
      <formula>LEN(TRIM(AG159))=0</formula>
    </cfRule>
  </conditionalFormatting>
  <conditionalFormatting sqref="AG173:AQ174">
    <cfRule type="containsBlanks" dxfId="76" priority="102">
      <formula>LEN(TRIM(AG173))=0</formula>
    </cfRule>
  </conditionalFormatting>
  <conditionalFormatting sqref="AG13:AQ13">
    <cfRule type="cellIs" dxfId="75" priority="105" operator="notEqual">
      <formula>0</formula>
    </cfRule>
  </conditionalFormatting>
  <conditionalFormatting sqref="AG51:AQ51">
    <cfRule type="containsBlanks" dxfId="74" priority="101">
      <formula>LEN(TRIM(AG51))=0</formula>
    </cfRule>
  </conditionalFormatting>
  <conditionalFormatting sqref="AG44:AQ46">
    <cfRule type="containsBlanks" dxfId="73" priority="100">
      <formula>LEN(TRIM(AG44))=0</formula>
    </cfRule>
  </conditionalFormatting>
  <conditionalFormatting sqref="AG48:AQ50">
    <cfRule type="containsBlanks" dxfId="72" priority="99">
      <formula>LEN(TRIM(AG48))=0</formula>
    </cfRule>
  </conditionalFormatting>
  <conditionalFormatting sqref="AG56:AQ56">
    <cfRule type="containsBlanks" dxfId="71" priority="98">
      <formula>LEN(TRIM(AG56))=0</formula>
    </cfRule>
  </conditionalFormatting>
  <conditionalFormatting sqref="AG57:AQ63">
    <cfRule type="containsBlanks" dxfId="70" priority="97">
      <formula>LEN(TRIM(AG57))=0</formula>
    </cfRule>
  </conditionalFormatting>
  <conditionalFormatting sqref="AG13:AQ13">
    <cfRule type="notContainsBlanks" dxfId="69" priority="96">
      <formula>LEN(TRIM(AG13))&gt;0</formula>
    </cfRule>
  </conditionalFormatting>
  <conditionalFormatting sqref="AG109:AQ109">
    <cfRule type="containsBlanks" dxfId="68" priority="89">
      <formula>LEN(TRIM(AG109))=0</formula>
    </cfRule>
  </conditionalFormatting>
  <conditionalFormatting sqref="AG82:AQ84">
    <cfRule type="containsBlanks" dxfId="67" priority="91">
      <formula>LEN(TRIM(AG82))=0</formula>
    </cfRule>
  </conditionalFormatting>
  <conditionalFormatting sqref="AG85:AQ85">
    <cfRule type="containsBlanks" dxfId="66" priority="90">
      <formula>LEN(TRIM(AG85))=0</formula>
    </cfRule>
  </conditionalFormatting>
  <conditionalFormatting sqref="AG86:AQ86">
    <cfRule type="containsBlanks" dxfId="65" priority="92">
      <formula>LEN(TRIM(AG86))=0</formula>
    </cfRule>
  </conditionalFormatting>
  <conditionalFormatting sqref="AG102:AQ104">
    <cfRule type="containsBlanks" dxfId="64" priority="88">
      <formula>LEN(TRIM(AG102))=0</formula>
    </cfRule>
  </conditionalFormatting>
  <conditionalFormatting sqref="AG106:AQ108">
    <cfRule type="containsBlanks" dxfId="63" priority="87">
      <formula>LEN(TRIM(AG106))=0</formula>
    </cfRule>
  </conditionalFormatting>
  <conditionalFormatting sqref="AG117:AQ117">
    <cfRule type="containsBlanks" dxfId="62" priority="86">
      <formula>LEN(TRIM(AG117))=0</formula>
    </cfRule>
  </conditionalFormatting>
  <conditionalFormatting sqref="AG129:AQ129">
    <cfRule type="containsBlanks" dxfId="61" priority="83">
      <formula>LEN(TRIM(AG129))=0</formula>
    </cfRule>
  </conditionalFormatting>
  <conditionalFormatting sqref="AG114:AQ116">
    <cfRule type="containsBlanks" dxfId="60" priority="85">
      <formula>LEN(TRIM(AG114))=0</formula>
    </cfRule>
  </conditionalFormatting>
  <conditionalFormatting sqref="AG142:AQ142">
    <cfRule type="containsBlanks" dxfId="59" priority="81">
      <formula>LEN(TRIM(AG142))=0</formula>
    </cfRule>
  </conditionalFormatting>
  <conditionalFormatting sqref="AG120:AQ120">
    <cfRule type="containsBlanks" dxfId="58" priority="84">
      <formula>LEN(TRIM(AG120))=0</formula>
    </cfRule>
  </conditionalFormatting>
  <conditionalFormatting sqref="AG135:AQ137">
    <cfRule type="containsBlanks" dxfId="57" priority="80">
      <formula>LEN(TRIM(AG135))=0</formula>
    </cfRule>
  </conditionalFormatting>
  <conditionalFormatting sqref="AG126:AQ128">
    <cfRule type="containsBlanks" dxfId="56" priority="82">
      <formula>LEN(TRIM(AG126))=0</formula>
    </cfRule>
  </conditionalFormatting>
  <conditionalFormatting sqref="AG139:AQ141">
    <cfRule type="containsBlanks" dxfId="55" priority="79">
      <formula>LEN(TRIM(AG139))=0</formula>
    </cfRule>
  </conditionalFormatting>
  <conditionalFormatting sqref="I186:J186">
    <cfRule type="containsBlanks" dxfId="54" priority="76">
      <formula>LEN(TRIM(I186))=0</formula>
    </cfRule>
  </conditionalFormatting>
  <conditionalFormatting sqref="I187:S187">
    <cfRule type="containsBlanks" dxfId="53" priority="72">
      <formula>LEN(TRIM(I187))=0</formula>
    </cfRule>
  </conditionalFormatting>
  <conditionalFormatting sqref="H187 T187 AF187">
    <cfRule type="containsBlanks" dxfId="52" priority="73">
      <formula>LEN(TRIM(H187))=0</formula>
    </cfRule>
  </conditionalFormatting>
  <conditionalFormatting sqref="H186 T186 AF186">
    <cfRule type="containsBlanks" dxfId="51" priority="75">
      <formula>LEN(TRIM(H186))=0</formula>
    </cfRule>
  </conditionalFormatting>
  <conditionalFormatting sqref="K186:S186">
    <cfRule type="containsBlanks" dxfId="50" priority="74">
      <formula>LEN(TRIM(K186))=0</formula>
    </cfRule>
  </conditionalFormatting>
  <conditionalFormatting sqref="U187:AE187">
    <cfRule type="containsBlanks" dxfId="49" priority="69">
      <formula>LEN(TRIM(U187))=0</formula>
    </cfRule>
  </conditionalFormatting>
  <conditionalFormatting sqref="U186:V186">
    <cfRule type="containsBlanks" dxfId="48" priority="71">
      <formula>LEN(TRIM(U186))=0</formula>
    </cfRule>
  </conditionalFormatting>
  <conditionalFormatting sqref="W186:AE186">
    <cfRule type="containsBlanks" dxfId="47" priority="70">
      <formula>LEN(TRIM(W186))=0</formula>
    </cfRule>
  </conditionalFormatting>
  <conditionalFormatting sqref="AG187:AQ187">
    <cfRule type="containsBlanks" dxfId="46" priority="66">
      <formula>LEN(TRIM(AG187))=0</formula>
    </cfRule>
  </conditionalFormatting>
  <conditionalFormatting sqref="AG186:AH186">
    <cfRule type="containsBlanks" dxfId="45" priority="68">
      <formula>LEN(TRIM(AG186))=0</formula>
    </cfRule>
  </conditionalFormatting>
  <conditionalFormatting sqref="AI186:AQ186">
    <cfRule type="containsBlanks" dxfId="44" priority="67">
      <formula>LEN(TRIM(AI186))=0</formula>
    </cfRule>
  </conditionalFormatting>
  <conditionalFormatting sqref="T88 AF88">
    <cfRule type="containsBlanks" dxfId="43" priority="64">
      <formula>LEN(TRIM(T88))=0</formula>
    </cfRule>
  </conditionalFormatting>
  <conditionalFormatting sqref="I88:S88">
    <cfRule type="containsBlanks" dxfId="42" priority="65">
      <formula>LEN(TRIM(I88))=0</formula>
    </cfRule>
  </conditionalFormatting>
  <conditionalFormatting sqref="U88:AE88">
    <cfRule type="containsBlanks" dxfId="41" priority="63">
      <formula>LEN(TRIM(U88))=0</formula>
    </cfRule>
  </conditionalFormatting>
  <conditionalFormatting sqref="AG88:AQ88">
    <cfRule type="containsBlanks" dxfId="40" priority="62">
      <formula>LEN(TRIM(AG88))=0</formula>
    </cfRule>
  </conditionalFormatting>
  <conditionalFormatting sqref="I76:S76 AF76">
    <cfRule type="containsBlanks" dxfId="39" priority="61">
      <formula>LEN(TRIM(I76))=0</formula>
    </cfRule>
  </conditionalFormatting>
  <conditionalFormatting sqref="I69:S71 AF69:AF71">
    <cfRule type="containsBlanks" dxfId="38" priority="60">
      <formula>LEN(TRIM(I69))=0</formula>
    </cfRule>
  </conditionalFormatting>
  <conditionalFormatting sqref="I73:S75">
    <cfRule type="containsBlanks" dxfId="37" priority="59">
      <formula>LEN(TRIM(I73))=0</formula>
    </cfRule>
  </conditionalFormatting>
  <conditionalFormatting sqref="AF73:AF75">
    <cfRule type="containsBlanks" dxfId="36" priority="58">
      <formula>LEN(TRIM(AF73))=0</formula>
    </cfRule>
  </conditionalFormatting>
  <conditionalFormatting sqref="U76:AE76">
    <cfRule type="containsBlanks" dxfId="35" priority="53">
      <formula>LEN(TRIM(U76))=0</formula>
    </cfRule>
  </conditionalFormatting>
  <conditionalFormatting sqref="U69:AE71">
    <cfRule type="containsBlanks" dxfId="34" priority="52">
      <formula>LEN(TRIM(U69))=0</formula>
    </cfRule>
  </conditionalFormatting>
  <conditionalFormatting sqref="U73:AE75">
    <cfRule type="containsBlanks" dxfId="33" priority="51">
      <formula>LEN(TRIM(U73))=0</formula>
    </cfRule>
  </conditionalFormatting>
  <conditionalFormatting sqref="AG76:AQ76">
    <cfRule type="containsBlanks" dxfId="32" priority="48">
      <formula>LEN(TRIM(AG76))=0</formula>
    </cfRule>
  </conditionalFormatting>
  <conditionalFormatting sqref="AG69:AQ71">
    <cfRule type="containsBlanks" dxfId="31" priority="47">
      <formula>LEN(TRIM(AG69))=0</formula>
    </cfRule>
  </conditionalFormatting>
  <conditionalFormatting sqref="AG73:AQ75">
    <cfRule type="containsBlanks" dxfId="30" priority="46">
      <formula>LEN(TRIM(AG73))=0</formula>
    </cfRule>
  </conditionalFormatting>
  <conditionalFormatting sqref="I53:S53">
    <cfRule type="containsBlanks" dxfId="29" priority="43">
      <formula>LEN(TRIM(I53))=0</formula>
    </cfRule>
  </conditionalFormatting>
  <conditionalFormatting sqref="T53 AF53">
    <cfRule type="containsBlanks" dxfId="28" priority="42">
      <formula>LEN(TRIM(T53))=0</formula>
    </cfRule>
  </conditionalFormatting>
  <conditionalFormatting sqref="U53:AE53">
    <cfRule type="containsBlanks" dxfId="27" priority="39">
      <formula>LEN(TRIM(U53))=0</formula>
    </cfRule>
  </conditionalFormatting>
  <conditionalFormatting sqref="AG53:AQ53">
    <cfRule type="containsBlanks" dxfId="26" priority="38">
      <formula>LEN(TRIM(AG53))=0</formula>
    </cfRule>
  </conditionalFormatting>
  <conditionalFormatting sqref="I92:S92 AF92">
    <cfRule type="containsBlanks" dxfId="25" priority="37">
      <formula>LEN(TRIM(I92))=0</formula>
    </cfRule>
  </conditionalFormatting>
  <conditionalFormatting sqref="U92:AE92">
    <cfRule type="containsBlanks" dxfId="24" priority="36">
      <formula>LEN(TRIM(U92))=0</formula>
    </cfRule>
  </conditionalFormatting>
  <conditionalFormatting sqref="AG92:AQ92">
    <cfRule type="containsBlanks" dxfId="23" priority="35">
      <formula>LEN(TRIM(AG92))=0</formula>
    </cfRule>
  </conditionalFormatting>
  <conditionalFormatting sqref="AG190:AI190 AO190:AQ190">
    <cfRule type="containsText" dxfId="22" priority="26" operator="containsText" text="Ime i prezime, funkcija">
      <formula>NOT(ISERROR(SEARCH("Ime i prezime, funkcija",AG190)))</formula>
    </cfRule>
  </conditionalFormatting>
  <conditionalFormatting sqref="I27:T27 AF27">
    <cfRule type="containsBlanks" dxfId="21" priority="22">
      <formula>LEN(TRIM(I27))=0</formula>
    </cfRule>
  </conditionalFormatting>
  <conditionalFormatting sqref="I20:T22 AF20:AF22">
    <cfRule type="containsBlanks" dxfId="20" priority="21">
      <formula>LEN(TRIM(I20))=0</formula>
    </cfRule>
  </conditionalFormatting>
  <conditionalFormatting sqref="T33:T39 AF33:AF39">
    <cfRule type="containsBlanks" dxfId="19" priority="15">
      <formula>LEN(TRIM(T33))=0</formula>
    </cfRule>
  </conditionalFormatting>
  <conditionalFormatting sqref="I24:S26">
    <cfRule type="containsBlanks" dxfId="18" priority="20">
      <formula>LEN(TRIM(I24))=0</formula>
    </cfRule>
  </conditionalFormatting>
  <conditionalFormatting sqref="T24:T26 AF24:AF26">
    <cfRule type="containsBlanks" dxfId="17" priority="19">
      <formula>LEN(TRIM(T24))=0</formula>
    </cfRule>
  </conditionalFormatting>
  <conditionalFormatting sqref="I32:S32">
    <cfRule type="containsBlanks" dxfId="16" priority="18">
      <formula>LEN(TRIM(I32))=0</formula>
    </cfRule>
  </conditionalFormatting>
  <conditionalFormatting sqref="T32 AF32">
    <cfRule type="containsBlanks" dxfId="15" priority="17">
      <formula>LEN(TRIM(T32))=0</formula>
    </cfRule>
  </conditionalFormatting>
  <conditionalFormatting sqref="I33:S39">
    <cfRule type="containsBlanks" dxfId="14" priority="16">
      <formula>LEN(TRIM(I33))=0</formula>
    </cfRule>
  </conditionalFormatting>
  <conditionalFormatting sqref="U27:AE27">
    <cfRule type="containsBlanks" dxfId="13" priority="14">
      <formula>LEN(TRIM(U27))=0</formula>
    </cfRule>
  </conditionalFormatting>
  <conditionalFormatting sqref="U20:AE22">
    <cfRule type="containsBlanks" dxfId="12" priority="13">
      <formula>LEN(TRIM(U20))=0</formula>
    </cfRule>
  </conditionalFormatting>
  <conditionalFormatting sqref="U24:AE26">
    <cfRule type="containsBlanks" dxfId="11" priority="12">
      <formula>LEN(TRIM(U24))=0</formula>
    </cfRule>
  </conditionalFormatting>
  <conditionalFormatting sqref="U32:AE32">
    <cfRule type="containsBlanks" dxfId="10" priority="11">
      <formula>LEN(TRIM(U32))=0</formula>
    </cfRule>
  </conditionalFormatting>
  <conditionalFormatting sqref="U33:AE39">
    <cfRule type="containsBlanks" dxfId="9" priority="10">
      <formula>LEN(TRIM(U33))=0</formula>
    </cfRule>
  </conditionalFormatting>
  <conditionalFormatting sqref="AG27:AQ27">
    <cfRule type="containsBlanks" dxfId="8" priority="9">
      <formula>LEN(TRIM(AG27))=0</formula>
    </cfRule>
  </conditionalFormatting>
  <conditionalFormatting sqref="AG20:AQ22">
    <cfRule type="containsBlanks" dxfId="7" priority="8">
      <formula>LEN(TRIM(AG20))=0</formula>
    </cfRule>
  </conditionalFormatting>
  <conditionalFormatting sqref="AG24:AQ26">
    <cfRule type="containsBlanks" dxfId="6" priority="7">
      <formula>LEN(TRIM(AG24))=0</formula>
    </cfRule>
  </conditionalFormatting>
  <conditionalFormatting sqref="AG32:AQ32">
    <cfRule type="containsBlanks" dxfId="5" priority="6">
      <formula>LEN(TRIM(AG32))=0</formula>
    </cfRule>
  </conditionalFormatting>
  <conditionalFormatting sqref="AG33:AQ39">
    <cfRule type="containsBlanks" dxfId="4" priority="5">
      <formula>LEN(TRIM(AG33))=0</formula>
    </cfRule>
  </conditionalFormatting>
  <conditionalFormatting sqref="I29:S29">
    <cfRule type="containsBlanks" dxfId="3" priority="4">
      <formula>LEN(TRIM(I29))=0</formula>
    </cfRule>
  </conditionalFormatting>
  <conditionalFormatting sqref="T29 AF29">
    <cfRule type="containsBlanks" dxfId="2" priority="3">
      <formula>LEN(TRIM(T29))=0</formula>
    </cfRule>
  </conditionalFormatting>
  <conditionalFormatting sqref="U29:AE29">
    <cfRule type="containsBlanks" dxfId="1" priority="2">
      <formula>LEN(TRIM(U29))=0</formula>
    </cfRule>
  </conditionalFormatting>
  <conditionalFormatting sqref="AG29:AQ29">
    <cfRule type="containsBlanks" dxfId="0" priority="1">
      <formula>LEN(TRIM(AG29))=0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89"/>
    <dataValidation allowBlank="1" showInputMessage="1" showErrorMessage="1" promptTitle="POTPIS ODGOVORNE OSOBE" prompt="_x000a_Mjesto za vlastoručni potpis_x000a_- ispod crte upisati puno ime i prezime te funkciju odgovorne osobe" sqref="AO189"/>
    <dataValidation allowBlank="1" showInputMessage="1" showErrorMessage="1" promptTitle="PRIJENOSI IZMEĐU PROR.KORISNIKA" prompt="_x000a_Koristiti u IZNIMNIM SITUACIJAMA, a temeljem čl. 52, st. 10 Pravilnika o prorač.rač. i rač.planu (NN 87/16)" sqref="I53:S53 U53:AE53 AG53:AQ53 I29:S29 U29:AE29 AG29:AQ29"/>
  </dataValidations>
  <printOptions horizontalCentered="1"/>
  <pageMargins left="0.11811023622047245" right="0.11811023622047245" top="0.28999999999999998" bottom="0.31496062992125984" header="0.19685039370078741" footer="0.15748031496062992"/>
  <pageSetup scale="63" fitToHeight="0" orientation="landscape" cellComments="asDisplayed" r:id="rId1"/>
  <headerFooter alignWithMargins="0">
    <oddFooter>&amp;R&amp;P/&amp;N</oddFooter>
  </headerFooter>
  <rowBreaks count="1" manualBreakCount="1">
    <brk id="65" max="42" man="1"/>
  </rowBreaks>
  <colBreaks count="2" manualBreakCount="2">
    <brk id="19" max="179" man="1"/>
    <brk id="31" max="17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skola</cp:lastModifiedBy>
  <cp:lastPrinted>2018-09-06T10:00:54Z</cp:lastPrinted>
  <dcterms:created xsi:type="dcterms:W3CDTF">2015-09-21T13:15:47Z</dcterms:created>
  <dcterms:modified xsi:type="dcterms:W3CDTF">2018-09-06T10:19:38Z</dcterms:modified>
</cp:coreProperties>
</file>