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8CBF199-9851-457F-A7FA-F9E97B4FF3E8}" xr6:coauthVersionLast="37" xr6:coauthVersionMax="37" xr10:uidLastSave="{00000000-0000-0000-0000-000000000000}"/>
  <bookViews>
    <workbookView xWindow="0" yWindow="0" windowWidth="23205" windowHeight="1117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E335" i="9" s="1"/>
  <c r="B335" i="9" s="1"/>
  <c r="G335" i="9"/>
  <c r="F335" i="9"/>
  <c r="F334" i="9"/>
  <c r="H333" i="9"/>
  <c r="G333" i="9"/>
  <c r="F333" i="9"/>
  <c r="H332" i="9"/>
  <c r="G332" i="9"/>
  <c r="F332" i="9"/>
  <c r="H331" i="9"/>
  <c r="G331" i="9"/>
  <c r="F331" i="9"/>
  <c r="E331" i="9"/>
  <c r="H330" i="9"/>
  <c r="G330" i="9"/>
  <c r="F330" i="9"/>
  <c r="H329" i="9"/>
  <c r="G329" i="9"/>
  <c r="F329" i="9"/>
  <c r="H328" i="9"/>
  <c r="G328" i="9"/>
  <c r="F328" i="9"/>
  <c r="E328" i="9"/>
  <c r="B328" i="9" s="1"/>
  <c r="H327" i="9"/>
  <c r="G327" i="9"/>
  <c r="F327" i="9"/>
  <c r="H326" i="9"/>
  <c r="G326" i="9"/>
  <c r="F326" i="9"/>
  <c r="H325" i="9"/>
  <c r="G325" i="9"/>
  <c r="F325" i="9"/>
  <c r="H324" i="9"/>
  <c r="G324" i="9"/>
  <c r="F324" i="9"/>
  <c r="H323" i="9"/>
  <c r="E323" i="9" s="1"/>
  <c r="G323" i="9"/>
  <c r="F323" i="9"/>
  <c r="H322" i="9"/>
  <c r="G322" i="9"/>
  <c r="E322" i="9" s="1"/>
  <c r="B322" i="9" s="1"/>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F290" i="9" s="1"/>
  <c r="L290" i="9"/>
  <c r="E290" i="9"/>
  <c r="M289" i="9"/>
  <c r="L289" i="9"/>
  <c r="F289" i="9" s="1"/>
  <c r="E289" i="9"/>
  <c r="M288" i="9"/>
  <c r="L288" i="9"/>
  <c r="F288" i="9" s="1"/>
  <c r="B288" i="9" s="1"/>
  <c r="E288" i="9"/>
  <c r="M287" i="9"/>
  <c r="L287" i="9"/>
  <c r="F287" i="9" s="1"/>
  <c r="E287" i="9"/>
  <c r="B287" i="9"/>
  <c r="M286" i="9"/>
  <c r="L286" i="9"/>
  <c r="F286" i="9"/>
  <c r="B286" i="9" s="1"/>
  <c r="E286" i="9"/>
  <c r="M285" i="9"/>
  <c r="L285" i="9"/>
  <c r="F285" i="9"/>
  <c r="E285" i="9"/>
  <c r="B285" i="9" s="1"/>
  <c r="M284" i="9"/>
  <c r="F284" i="9" s="1"/>
  <c r="B284" i="9" s="1"/>
  <c r="L284" i="9"/>
  <c r="E284" i="9"/>
  <c r="M283" i="9"/>
  <c r="L283" i="9"/>
  <c r="F283" i="9" s="1"/>
  <c r="E283" i="9"/>
  <c r="M282" i="9"/>
  <c r="F282" i="9" s="1"/>
  <c r="L282" i="9"/>
  <c r="E282" i="9"/>
  <c r="B282" i="9" s="1"/>
  <c r="M281" i="9"/>
  <c r="L281" i="9"/>
  <c r="F281" i="9" s="1"/>
  <c r="E281" i="9"/>
  <c r="M280" i="9"/>
  <c r="L280" i="9"/>
  <c r="F280" i="9" s="1"/>
  <c r="E280" i="9"/>
  <c r="B280" i="9"/>
  <c r="M279" i="9"/>
  <c r="L279" i="9"/>
  <c r="F279" i="9" s="1"/>
  <c r="B279" i="9" s="1"/>
  <c r="E279" i="9"/>
  <c r="M278" i="9"/>
  <c r="L278" i="9"/>
  <c r="F278" i="9"/>
  <c r="E278" i="9"/>
  <c r="B278" i="9"/>
  <c r="M277" i="9"/>
  <c r="L277" i="9"/>
  <c r="F277" i="9"/>
  <c r="E277" i="9"/>
  <c r="B277" i="9" s="1"/>
  <c r="M276" i="9"/>
  <c r="L276" i="9"/>
  <c r="F276" i="9"/>
  <c r="B276" i="9" s="1"/>
  <c r="E276" i="9"/>
  <c r="M275" i="9"/>
  <c r="L275" i="9"/>
  <c r="E275" i="9"/>
  <c r="M274" i="9"/>
  <c r="F274" i="9" s="1"/>
  <c r="L274" i="9"/>
  <c r="E274" i="9"/>
  <c r="B274" i="9" s="1"/>
  <c r="M273" i="9"/>
  <c r="L273" i="9"/>
  <c r="F273" i="9" s="1"/>
  <c r="E273" i="9"/>
  <c r="B273" i="9" s="1"/>
  <c r="M272" i="9"/>
  <c r="L272" i="9"/>
  <c r="F272" i="9" s="1"/>
  <c r="E272" i="9"/>
  <c r="B272" i="9"/>
  <c r="M271" i="9"/>
  <c r="L271" i="9"/>
  <c r="F271" i="9" s="1"/>
  <c r="B271" i="9" s="1"/>
  <c r="E271" i="9"/>
  <c r="M270" i="9"/>
  <c r="L270" i="9"/>
  <c r="F270" i="9"/>
  <c r="E270" i="9"/>
  <c r="B270" i="9"/>
  <c r="M269" i="9"/>
  <c r="L269" i="9"/>
  <c r="F269" i="9"/>
  <c r="E269" i="9"/>
  <c r="M268" i="9"/>
  <c r="L268" i="9"/>
  <c r="F268" i="9"/>
  <c r="B268" i="9" s="1"/>
  <c r="E268" i="9"/>
  <c r="M267" i="9"/>
  <c r="L267" i="9"/>
  <c r="E267" i="9"/>
  <c r="M266" i="9"/>
  <c r="L266" i="9"/>
  <c r="E266" i="9"/>
  <c r="M265" i="9"/>
  <c r="L265" i="9"/>
  <c r="F265" i="9" s="1"/>
  <c r="E265" i="9"/>
  <c r="B265" i="9" s="1"/>
  <c r="M264" i="9"/>
  <c r="L264" i="9"/>
  <c r="F264" i="9" s="1"/>
  <c r="B264" i="9" s="1"/>
  <c r="E264" i="9"/>
  <c r="M263" i="9"/>
  <c r="L263" i="9"/>
  <c r="F263" i="9" s="1"/>
  <c r="E263" i="9"/>
  <c r="B263" i="9"/>
  <c r="M262" i="9"/>
  <c r="L262" i="9"/>
  <c r="F262" i="9"/>
  <c r="B262" i="9" s="1"/>
  <c r="E262" i="9"/>
  <c r="M261" i="9"/>
  <c r="L261" i="9"/>
  <c r="F261" i="9"/>
  <c r="E261" i="9"/>
  <c r="M260" i="9"/>
  <c r="F260" i="9" s="1"/>
  <c r="B260" i="9" s="1"/>
  <c r="L260" i="9"/>
  <c r="E260" i="9"/>
  <c r="M259" i="9"/>
  <c r="L259" i="9"/>
  <c r="F259" i="9" s="1"/>
  <c r="E259" i="9"/>
  <c r="B259" i="9" s="1"/>
  <c r="M258" i="9"/>
  <c r="F258" i="9" s="1"/>
  <c r="L258" i="9"/>
  <c r="E258" i="9"/>
  <c r="M257" i="9"/>
  <c r="L257" i="9"/>
  <c r="F257" i="9" s="1"/>
  <c r="E257" i="9"/>
  <c r="B257" i="9" s="1"/>
  <c r="M256" i="9"/>
  <c r="L256" i="9"/>
  <c r="F256" i="9" s="1"/>
  <c r="B256" i="9" s="1"/>
  <c r="E256" i="9"/>
  <c r="M255" i="9"/>
  <c r="L255" i="9"/>
  <c r="F255" i="9" s="1"/>
  <c r="E255" i="9"/>
  <c r="B255" i="9"/>
  <c r="M254" i="9"/>
  <c r="L254" i="9"/>
  <c r="F254" i="9"/>
  <c r="B254" i="9" s="1"/>
  <c r="E254" i="9"/>
  <c r="M253" i="9"/>
  <c r="L253" i="9"/>
  <c r="F253" i="9"/>
  <c r="E253" i="9"/>
  <c r="B253" i="9" s="1"/>
  <c r="M252" i="9"/>
  <c r="F252" i="9" s="1"/>
  <c r="B252" i="9" s="1"/>
  <c r="L252" i="9"/>
  <c r="E252" i="9"/>
  <c r="M251" i="9"/>
  <c r="L251" i="9"/>
  <c r="F251" i="9" s="1"/>
  <c r="E251" i="9"/>
  <c r="B251" i="9" s="1"/>
  <c r="M250" i="9"/>
  <c r="F250" i="9" s="1"/>
  <c r="L250" i="9"/>
  <c r="E250" i="9"/>
  <c r="B250" i="9" s="1"/>
  <c r="M249" i="9"/>
  <c r="L249" i="9"/>
  <c r="F249" i="9" s="1"/>
  <c r="E249" i="9"/>
  <c r="M248" i="9"/>
  <c r="L248" i="9"/>
  <c r="F248" i="9" s="1"/>
  <c r="E248" i="9"/>
  <c r="B248" i="9"/>
  <c r="M247" i="9"/>
  <c r="L247" i="9"/>
  <c r="F247" i="9" s="1"/>
  <c r="B247" i="9" s="1"/>
  <c r="E247" i="9"/>
  <c r="M246" i="9"/>
  <c r="L246" i="9"/>
  <c r="F246" i="9"/>
  <c r="E246" i="9"/>
  <c r="B246" i="9"/>
  <c r="M245" i="9"/>
  <c r="L245" i="9"/>
  <c r="F245" i="9"/>
  <c r="E245" i="9"/>
  <c r="M244" i="9"/>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F237" i="9"/>
  <c r="E237" i="9"/>
  <c r="M236" i="9"/>
  <c r="L236" i="9"/>
  <c r="E236" i="9"/>
  <c r="M235" i="9"/>
  <c r="L235" i="9"/>
  <c r="E235" i="9"/>
  <c r="M234" i="9"/>
  <c r="L234" i="9"/>
  <c r="F234" i="9" s="1"/>
  <c r="E234" i="9"/>
  <c r="B234" i="9"/>
  <c r="M233" i="9"/>
  <c r="L233" i="9"/>
  <c r="F233" i="9" s="1"/>
  <c r="E233" i="9"/>
  <c r="M232" i="9"/>
  <c r="L232" i="9"/>
  <c r="F232" i="9"/>
  <c r="E232" i="9"/>
  <c r="B232" i="9"/>
  <c r="M231" i="9"/>
  <c r="L231" i="9"/>
  <c r="F231" i="9" s="1"/>
  <c r="B231" i="9" s="1"/>
  <c r="E231" i="9"/>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G196" i="9"/>
  <c r="E196" i="9" s="1"/>
  <c r="B196" i="9" s="1"/>
  <c r="F196" i="9"/>
  <c r="F195" i="9"/>
  <c r="G194" i="9"/>
  <c r="E194" i="9" s="1"/>
  <c r="B194" i="9" s="1"/>
  <c r="F194" i="9"/>
  <c r="F193" i="9"/>
  <c r="F192" i="9"/>
  <c r="F191" i="9"/>
  <c r="F190" i="9"/>
  <c r="F189" i="9"/>
  <c r="F188" i="9"/>
  <c r="F187" i="9"/>
  <c r="G186" i="9"/>
  <c r="E186" i="9" s="1"/>
  <c r="B186" i="9" s="1"/>
  <c r="F186" i="9"/>
  <c r="F185" i="9"/>
  <c r="F184" i="9"/>
  <c r="F183" i="9"/>
  <c r="F182" i="9"/>
  <c r="F181" i="9"/>
  <c r="F180" i="9"/>
  <c r="F179" i="9"/>
  <c r="F178" i="9"/>
  <c r="F177" i="9"/>
  <c r="F176" i="9"/>
  <c r="G175" i="9"/>
  <c r="E175" i="9" s="1"/>
  <c r="B175" i="9" s="1"/>
  <c r="F175" i="9"/>
  <c r="F174" i="9"/>
  <c r="H173" i="9"/>
  <c r="E173" i="9" s="1"/>
  <c r="G173" i="9"/>
  <c r="F173" i="9"/>
  <c r="H172" i="9"/>
  <c r="G172" i="9"/>
  <c r="F172" i="9"/>
  <c r="H171" i="9"/>
  <c r="G171" i="9"/>
  <c r="F171" i="9"/>
  <c r="E171" i="9"/>
  <c r="B171" i="9"/>
  <c r="H170" i="9"/>
  <c r="G170" i="9"/>
  <c r="E170" i="9" s="1"/>
  <c r="B170" i="9" s="1"/>
  <c r="F170" i="9"/>
  <c r="H169" i="9"/>
  <c r="G169" i="9"/>
  <c r="E169" i="9" s="1"/>
  <c r="F169" i="9"/>
  <c r="B169" i="9"/>
  <c r="H168" i="9"/>
  <c r="G168" i="9"/>
  <c r="E168" i="9" s="1"/>
  <c r="B168" i="9" s="1"/>
  <c r="F168" i="9"/>
  <c r="H167" i="9"/>
  <c r="G167" i="9"/>
  <c r="F167" i="9"/>
  <c r="H166" i="9"/>
  <c r="G166" i="9"/>
  <c r="F166" i="9"/>
  <c r="E166" i="9"/>
  <c r="B166" i="9" s="1"/>
  <c r="H165" i="9"/>
  <c r="E165" i="9" s="1"/>
  <c r="B165" i="9" s="1"/>
  <c r="G165" i="9"/>
  <c r="F165" i="9"/>
  <c r="H164" i="9"/>
  <c r="G164" i="9"/>
  <c r="E164" i="9" s="1"/>
  <c r="B164" i="9" s="1"/>
  <c r="F164" i="9"/>
  <c r="H163" i="9"/>
  <c r="G163" i="9"/>
  <c r="F163" i="9"/>
  <c r="E163" i="9"/>
  <c r="B163" i="9"/>
  <c r="H162" i="9"/>
  <c r="G162" i="9"/>
  <c r="E162" i="9" s="1"/>
  <c r="B162" i="9" s="1"/>
  <c r="F162" i="9"/>
  <c r="H161" i="9"/>
  <c r="G161" i="9"/>
  <c r="E161" i="9" s="1"/>
  <c r="F161" i="9"/>
  <c r="B161" i="9"/>
  <c r="H160" i="9"/>
  <c r="G160" i="9"/>
  <c r="E160" i="9" s="1"/>
  <c r="B160" i="9" s="1"/>
  <c r="F160" i="9"/>
  <c r="H159" i="9"/>
  <c r="G159" i="9"/>
  <c r="F159" i="9"/>
  <c r="H158" i="9"/>
  <c r="G158" i="9"/>
  <c r="F158" i="9"/>
  <c r="E158" i="9"/>
  <c r="B158" i="9" s="1"/>
  <c r="H157" i="9"/>
  <c r="G157" i="9"/>
  <c r="F157" i="9"/>
  <c r="F156" i="9"/>
  <c r="H155" i="9"/>
  <c r="G155" i="9"/>
  <c r="F155" i="9"/>
  <c r="E155" i="9"/>
  <c r="B155" i="9"/>
  <c r="H154" i="9"/>
  <c r="G154" i="9"/>
  <c r="E154" i="9" s="1"/>
  <c r="B154" i="9" s="1"/>
  <c r="F154" i="9"/>
  <c r="H153" i="9"/>
  <c r="G153" i="9"/>
  <c r="E153" i="9" s="1"/>
  <c r="F153" i="9"/>
  <c r="B153" i="9"/>
  <c r="H152" i="9"/>
  <c r="G152" i="9"/>
  <c r="E152" i="9" s="1"/>
  <c r="B152" i="9" s="1"/>
  <c r="F152" i="9"/>
  <c r="H151" i="9"/>
  <c r="G151" i="9"/>
  <c r="F151" i="9"/>
  <c r="H150" i="9"/>
  <c r="G150" i="9"/>
  <c r="F150" i="9"/>
  <c r="E150" i="9"/>
  <c r="B150" i="9" s="1"/>
  <c r="H149" i="9"/>
  <c r="E149" i="9" s="1"/>
  <c r="B149" i="9" s="1"/>
  <c r="G149" i="9"/>
  <c r="F149" i="9"/>
  <c r="H148" i="9"/>
  <c r="G148" i="9"/>
  <c r="F148" i="9"/>
  <c r="H147" i="9"/>
  <c r="G147" i="9"/>
  <c r="F147" i="9"/>
  <c r="E147" i="9"/>
  <c r="B147" i="9"/>
  <c r="H146" i="9"/>
  <c r="G146" i="9"/>
  <c r="E146" i="9" s="1"/>
  <c r="B146" i="9" s="1"/>
  <c r="F146" i="9"/>
  <c r="H145" i="9"/>
  <c r="G145" i="9"/>
  <c r="E145" i="9" s="1"/>
  <c r="F145" i="9"/>
  <c r="B145" i="9"/>
  <c r="H144" i="9"/>
  <c r="G144" i="9"/>
  <c r="E144" i="9" s="1"/>
  <c r="B144" i="9" s="1"/>
  <c r="F144" i="9"/>
  <c r="H143" i="9"/>
  <c r="G143" i="9"/>
  <c r="F143" i="9"/>
  <c r="H142" i="9"/>
  <c r="G142" i="9"/>
  <c r="F142" i="9"/>
  <c r="E142" i="9"/>
  <c r="B142" i="9" s="1"/>
  <c r="H141" i="9"/>
  <c r="E141" i="9" s="1"/>
  <c r="B141" i="9" s="1"/>
  <c r="G141" i="9"/>
  <c r="F141" i="9"/>
  <c r="H140" i="9"/>
  <c r="G140" i="9"/>
  <c r="F140" i="9"/>
  <c r="H139" i="9"/>
  <c r="E139" i="9" s="1"/>
  <c r="B139" i="9" s="1"/>
  <c r="G139" i="9"/>
  <c r="F139" i="9"/>
  <c r="H138" i="9"/>
  <c r="G138" i="9"/>
  <c r="E138" i="9" s="1"/>
  <c r="B138" i="9" s="1"/>
  <c r="F138" i="9"/>
  <c r="H137" i="9"/>
  <c r="G137" i="9"/>
  <c r="E137" i="9" s="1"/>
  <c r="F137" i="9"/>
  <c r="B137" i="9"/>
  <c r="H136" i="9"/>
  <c r="G136" i="9"/>
  <c r="E136" i="9" s="1"/>
  <c r="B136" i="9" s="1"/>
  <c r="F136" i="9"/>
  <c r="H135" i="9"/>
  <c r="G135" i="9"/>
  <c r="F135" i="9"/>
  <c r="H134" i="9"/>
  <c r="G134" i="9"/>
  <c r="F134" i="9"/>
  <c r="E134" i="9"/>
  <c r="B134" i="9" s="1"/>
  <c r="H133" i="9"/>
  <c r="G133" i="9"/>
  <c r="F133" i="9"/>
  <c r="H132" i="9"/>
  <c r="G132" i="9"/>
  <c r="E132" i="9" s="1"/>
  <c r="B132" i="9" s="1"/>
  <c r="F132" i="9"/>
  <c r="H131" i="9"/>
  <c r="E131" i="9" s="1"/>
  <c r="G131" i="9"/>
  <c r="F131" i="9"/>
  <c r="B131" i="9"/>
  <c r="H130" i="9"/>
  <c r="G130" i="9"/>
  <c r="E130" i="9" s="1"/>
  <c r="B130" i="9" s="1"/>
  <c r="F130" i="9"/>
  <c r="H129" i="9"/>
  <c r="G129" i="9"/>
  <c r="E129" i="9" s="1"/>
  <c r="F129" i="9"/>
  <c r="B129" i="9"/>
  <c r="H128" i="9"/>
  <c r="G128" i="9"/>
  <c r="E128" i="9" s="1"/>
  <c r="B128" i="9" s="1"/>
  <c r="F128" i="9"/>
  <c r="H127" i="9"/>
  <c r="G127" i="9"/>
  <c r="F127" i="9"/>
  <c r="H126" i="9"/>
  <c r="G126" i="9"/>
  <c r="F126" i="9"/>
  <c r="E126" i="9"/>
  <c r="B126" i="9" s="1"/>
  <c r="H125" i="9"/>
  <c r="G125" i="9"/>
  <c r="F125" i="9"/>
  <c r="H124" i="9"/>
  <c r="G124" i="9"/>
  <c r="F124" i="9"/>
  <c r="H123" i="9"/>
  <c r="E123" i="9" s="1"/>
  <c r="B123" i="9" s="1"/>
  <c r="G123" i="9"/>
  <c r="F123" i="9"/>
  <c r="H122" i="9"/>
  <c r="G122" i="9"/>
  <c r="E122" i="9" s="1"/>
  <c r="B122" i="9" s="1"/>
  <c r="F122" i="9"/>
  <c r="H121" i="9"/>
  <c r="G121" i="9"/>
  <c r="E121" i="9" s="1"/>
  <c r="F121" i="9"/>
  <c r="B121" i="9"/>
  <c r="H120" i="9"/>
  <c r="G120" i="9"/>
  <c r="E120" i="9" s="1"/>
  <c r="B120" i="9" s="1"/>
  <c r="F120" i="9"/>
  <c r="H119" i="9"/>
  <c r="G119" i="9"/>
  <c r="F119" i="9"/>
  <c r="H118" i="9"/>
  <c r="G118" i="9"/>
  <c r="F118" i="9"/>
  <c r="E118" i="9"/>
  <c r="B118" i="9" s="1"/>
  <c r="H117" i="9"/>
  <c r="G117" i="9"/>
  <c r="F117" i="9"/>
  <c r="H116" i="9"/>
  <c r="G116" i="9"/>
  <c r="E116" i="9" s="1"/>
  <c r="B116" i="9" s="1"/>
  <c r="F116" i="9"/>
  <c r="H115" i="9"/>
  <c r="E115" i="9" s="1"/>
  <c r="G115" i="9"/>
  <c r="F115" i="9"/>
  <c r="B115" i="9"/>
  <c r="H114" i="9"/>
  <c r="G114" i="9"/>
  <c r="E114" i="9" s="1"/>
  <c r="B114" i="9" s="1"/>
  <c r="F114" i="9"/>
  <c r="H113" i="9"/>
  <c r="G113" i="9"/>
  <c r="E113" i="9" s="1"/>
  <c r="F113" i="9"/>
  <c r="B113" i="9"/>
  <c r="H112" i="9"/>
  <c r="G112" i="9"/>
  <c r="E112" i="9" s="1"/>
  <c r="B112" i="9" s="1"/>
  <c r="F112" i="9"/>
  <c r="H111" i="9"/>
  <c r="G111" i="9"/>
  <c r="F111" i="9"/>
  <c r="H110" i="9"/>
  <c r="G110" i="9"/>
  <c r="F110" i="9"/>
  <c r="E110" i="9"/>
  <c r="B110" i="9" s="1"/>
  <c r="H109" i="9"/>
  <c r="G109" i="9"/>
  <c r="F109" i="9"/>
  <c r="H108" i="9"/>
  <c r="G108" i="9"/>
  <c r="F108" i="9"/>
  <c r="H107" i="9"/>
  <c r="E107" i="9" s="1"/>
  <c r="B107" i="9" s="1"/>
  <c r="G107" i="9"/>
  <c r="F107" i="9"/>
  <c r="H106" i="9"/>
  <c r="G106" i="9"/>
  <c r="E106" i="9" s="1"/>
  <c r="B106" i="9" s="1"/>
  <c r="F106" i="9"/>
  <c r="H105" i="9"/>
  <c r="G105" i="9"/>
  <c r="E105" i="9" s="1"/>
  <c r="F105" i="9"/>
  <c r="B105" i="9"/>
  <c r="H104" i="9"/>
  <c r="G104" i="9"/>
  <c r="E104" i="9" s="1"/>
  <c r="B104" i="9" s="1"/>
  <c r="F104" i="9"/>
  <c r="H103" i="9"/>
  <c r="G103" i="9"/>
  <c r="F103" i="9"/>
  <c r="H102" i="9"/>
  <c r="G102" i="9"/>
  <c r="F102" i="9"/>
  <c r="E102" i="9"/>
  <c r="B102" i="9" s="1"/>
  <c r="H101" i="9"/>
  <c r="G101" i="9"/>
  <c r="F101" i="9"/>
  <c r="H100" i="9"/>
  <c r="G100" i="9"/>
  <c r="E100" i="9" s="1"/>
  <c r="B100" i="9" s="1"/>
  <c r="F100" i="9"/>
  <c r="H99" i="9"/>
  <c r="E99" i="9" s="1"/>
  <c r="G99" i="9"/>
  <c r="F99" i="9"/>
  <c r="B99" i="9"/>
  <c r="H98" i="9"/>
  <c r="G98" i="9"/>
  <c r="E98" i="9" s="1"/>
  <c r="B98" i="9" s="1"/>
  <c r="F98" i="9"/>
  <c r="H97" i="9"/>
  <c r="G97" i="9"/>
  <c r="E97" i="9" s="1"/>
  <c r="F97" i="9"/>
  <c r="B97" i="9"/>
  <c r="H96" i="9"/>
  <c r="G96" i="9"/>
  <c r="E96" i="9" s="1"/>
  <c r="B96" i="9" s="1"/>
  <c r="F96" i="9"/>
  <c r="H95" i="9"/>
  <c r="G95" i="9"/>
  <c r="F95" i="9"/>
  <c r="H94" i="9"/>
  <c r="G94" i="9"/>
  <c r="F94" i="9"/>
  <c r="E94" i="9"/>
  <c r="B94" i="9" s="1"/>
  <c r="H93" i="9"/>
  <c r="G93" i="9"/>
  <c r="F93" i="9"/>
  <c r="H92" i="9"/>
  <c r="G92" i="9"/>
  <c r="F92" i="9"/>
  <c r="H91" i="9"/>
  <c r="E91" i="9" s="1"/>
  <c r="B91" i="9" s="1"/>
  <c r="G91" i="9"/>
  <c r="F91" i="9"/>
  <c r="H90" i="9"/>
  <c r="G90" i="9"/>
  <c r="E90" i="9" s="1"/>
  <c r="B90" i="9" s="1"/>
  <c r="F90" i="9"/>
  <c r="H89" i="9"/>
  <c r="G89" i="9"/>
  <c r="E89" i="9" s="1"/>
  <c r="F89" i="9"/>
  <c r="B89" i="9"/>
  <c r="H88" i="9"/>
  <c r="G88" i="9"/>
  <c r="E88" i="9" s="1"/>
  <c r="B88" i="9" s="1"/>
  <c r="F88" i="9"/>
  <c r="H87" i="9"/>
  <c r="G87" i="9"/>
  <c r="F87" i="9"/>
  <c r="H86" i="9"/>
  <c r="G86" i="9"/>
  <c r="F86" i="9"/>
  <c r="E86" i="9"/>
  <c r="B86" i="9" s="1"/>
  <c r="H85" i="9"/>
  <c r="G85" i="9"/>
  <c r="F85" i="9"/>
  <c r="H84" i="9"/>
  <c r="G84" i="9"/>
  <c r="E84" i="9" s="1"/>
  <c r="B84" i="9" s="1"/>
  <c r="F84" i="9"/>
  <c r="H83" i="9"/>
  <c r="G83" i="9"/>
  <c r="F83" i="9"/>
  <c r="E83" i="9"/>
  <c r="B83" i="9" s="1"/>
  <c r="H82" i="9"/>
  <c r="E82" i="9" s="1"/>
  <c r="B82" i="9" s="1"/>
  <c r="G82" i="9"/>
  <c r="F82" i="9"/>
  <c r="H81" i="9"/>
  <c r="E81" i="9" s="1"/>
  <c r="G81" i="9"/>
  <c r="F81" i="9"/>
  <c r="H80" i="9"/>
  <c r="G80" i="9"/>
  <c r="E80" i="9" s="1"/>
  <c r="B80" i="9" s="1"/>
  <c r="F80" i="9"/>
  <c r="H79" i="9"/>
  <c r="G79" i="9"/>
  <c r="F79" i="9"/>
  <c r="H78" i="9"/>
  <c r="G78" i="9"/>
  <c r="E78" i="9" s="1"/>
  <c r="F78" i="9"/>
  <c r="B78" i="9"/>
  <c r="H77" i="9"/>
  <c r="G77" i="9"/>
  <c r="E77" i="9" s="1"/>
  <c r="B77" i="9" s="1"/>
  <c r="F77" i="9"/>
  <c r="H76" i="9"/>
  <c r="G76" i="9"/>
  <c r="F76" i="9"/>
  <c r="E76" i="9"/>
  <c r="B76" i="9" s="1"/>
  <c r="H75" i="9"/>
  <c r="G75" i="9"/>
  <c r="F75" i="9"/>
  <c r="E75" i="9"/>
  <c r="B75" i="9" s="1"/>
  <c r="H74" i="9"/>
  <c r="E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E67" i="9" s="1"/>
  <c r="B67" i="9" s="1"/>
  <c r="F67" i="9"/>
  <c r="H66" i="9"/>
  <c r="E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F44" i="9"/>
  <c r="B44" i="9"/>
  <c r="H43" i="9"/>
  <c r="G43" i="9"/>
  <c r="E43" i="9" s="1"/>
  <c r="B43" i="9" s="1"/>
  <c r="F43" i="9"/>
  <c r="H42" i="9"/>
  <c r="G42" i="9"/>
  <c r="F42" i="9"/>
  <c r="B42" i="9" s="1"/>
  <c r="E42" i="9"/>
  <c r="H41" i="9"/>
  <c r="G41" i="9"/>
  <c r="E41" i="9" s="1"/>
  <c r="B41" i="9" s="1"/>
  <c r="F41" i="9"/>
  <c r="H40" i="9"/>
  <c r="G40" i="9"/>
  <c r="F40" i="9"/>
  <c r="H39" i="9"/>
  <c r="G39" i="9"/>
  <c r="F39" i="9"/>
  <c r="E39" i="9"/>
  <c r="B39" i="9" s="1"/>
  <c r="H38" i="9"/>
  <c r="E38" i="9" s="1"/>
  <c r="B38" i="9" s="1"/>
  <c r="G38" i="9"/>
  <c r="F38" i="9"/>
  <c r="H37" i="9"/>
  <c r="G37" i="9"/>
  <c r="E37" i="9" s="1"/>
  <c r="B37" i="9" s="1"/>
  <c r="F37" i="9"/>
  <c r="H36" i="9"/>
  <c r="G36" i="9"/>
  <c r="F36" i="9"/>
  <c r="H35" i="9"/>
  <c r="G35" i="9"/>
  <c r="F35" i="9"/>
  <c r="H34" i="9"/>
  <c r="E34" i="9" s="1"/>
  <c r="B34" i="9" s="1"/>
  <c r="G34" i="9"/>
  <c r="F34" i="9"/>
  <c r="H33" i="9"/>
  <c r="G33" i="9"/>
  <c r="E33" i="9" s="1"/>
  <c r="B33" i="9" s="1"/>
  <c r="F33" i="9"/>
  <c r="H32" i="9"/>
  <c r="G32" i="9"/>
  <c r="E32" i="9" s="1"/>
  <c r="F32" i="9"/>
  <c r="H31" i="9"/>
  <c r="G31" i="9"/>
  <c r="F31" i="9"/>
  <c r="H30" i="9"/>
  <c r="E30" i="9" s="1"/>
  <c r="B30" i="9" s="1"/>
  <c r="G30" i="9"/>
  <c r="F30" i="9"/>
  <c r="H29" i="9"/>
  <c r="G29" i="9"/>
  <c r="E29" i="9" s="1"/>
  <c r="B29" i="9" s="1"/>
  <c r="F29" i="9"/>
  <c r="H28" i="9"/>
  <c r="G28" i="9"/>
  <c r="E28" i="9" s="1"/>
  <c r="F28" i="9"/>
  <c r="B28" i="9"/>
  <c r="H27" i="9"/>
  <c r="G27" i="9"/>
  <c r="E27" i="9" s="1"/>
  <c r="B27" i="9" s="1"/>
  <c r="F27" i="9"/>
  <c r="H26" i="9"/>
  <c r="E26" i="9" s="1"/>
  <c r="B26" i="9" s="1"/>
  <c r="G26" i="9"/>
  <c r="F26" i="9"/>
  <c r="H25" i="9"/>
  <c r="G25" i="9"/>
  <c r="E25" i="9" s="1"/>
  <c r="B25" i="9" s="1"/>
  <c r="F25" i="9"/>
  <c r="F24" i="9"/>
  <c r="F4" i="9"/>
  <c r="O3" i="9"/>
  <c r="G296" i="9" s="1"/>
  <c r="I3" i="9"/>
  <c r="G310" i="9" s="1"/>
  <c r="H3" i="9"/>
  <c r="G3" i="9"/>
  <c r="D104" i="8"/>
  <c r="I41" i="3" s="1"/>
  <c r="D97" i="8"/>
  <c r="D92" i="8"/>
  <c r="D87" i="8"/>
  <c r="D82" i="8"/>
  <c r="D77" i="8"/>
  <c r="D72" i="8"/>
  <c r="D67" i="8"/>
  <c r="D62" i="8"/>
  <c r="D57" i="8"/>
  <c r="D52" i="8"/>
  <c r="D46" i="8"/>
  <c r="D37" i="8"/>
  <c r="D27" i="8"/>
  <c r="D25" i="8" s="1"/>
  <c r="C1602" i="1" s="1"/>
  <c r="H1602" i="1" s="1"/>
  <c r="D18" i="8"/>
  <c r="D8" i="8"/>
  <c r="D6" i="8" s="1"/>
  <c r="E44" i="7"/>
  <c r="D44" i="7"/>
  <c r="E39" i="7"/>
  <c r="E38" i="7" s="1"/>
  <c r="D39" i="7"/>
  <c r="D38" i="7" s="1"/>
  <c r="E30" i="7"/>
  <c r="D30" i="7"/>
  <c r="E23" i="7"/>
  <c r="E22" i="7" s="1"/>
  <c r="D23" i="7"/>
  <c r="D22" i="7" s="1"/>
  <c r="E14" i="7"/>
  <c r="D14" i="7"/>
  <c r="E7" i="7"/>
  <c r="E6" i="7" s="1"/>
  <c r="D7" i="7"/>
  <c r="D6" i="7" s="1"/>
  <c r="C1539" i="1"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E115" i="6"/>
  <c r="E114" i="6" s="1"/>
  <c r="D1510" i="1" s="1"/>
  <c r="D115" i="6"/>
  <c r="D114" i="6" s="1"/>
  <c r="H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I28"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C1256" i="1" s="1"/>
  <c r="H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H1215" i="1" s="1"/>
  <c r="D211" i="5"/>
  <c r="F211" i="5" s="1"/>
  <c r="F210" i="5"/>
  <c r="F209" i="5"/>
  <c r="F208" i="5"/>
  <c r="F207" i="5"/>
  <c r="F206" i="5"/>
  <c r="F205" i="5"/>
  <c r="E204" i="5"/>
  <c r="E203" i="5"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D178" i="5" s="1"/>
  <c r="C1182" i="1" s="1"/>
  <c r="F180" i="5"/>
  <c r="F179" i="5"/>
  <c r="F174" i="5"/>
  <c r="F173" i="5"/>
  <c r="F172" i="5"/>
  <c r="E171" i="5"/>
  <c r="D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155" i="1" s="1"/>
  <c r="H1155" i="1" s="1"/>
  <c r="D150" i="5"/>
  <c r="F149" i="5"/>
  <c r="F148" i="5"/>
  <c r="F146" i="5"/>
  <c r="F145" i="5"/>
  <c r="F144" i="5"/>
  <c r="F143" i="5"/>
  <c r="E143" i="5"/>
  <c r="D143" i="5"/>
  <c r="D135" i="5" s="1"/>
  <c r="F135" i="5" s="1"/>
  <c r="F142" i="5"/>
  <c r="F141" i="5"/>
  <c r="F140" i="5"/>
  <c r="F139" i="5"/>
  <c r="F138" i="5"/>
  <c r="F137" i="5"/>
  <c r="E136" i="5"/>
  <c r="E135" i="5" s="1"/>
  <c r="D136" i="5"/>
  <c r="F136" i="5" s="1"/>
  <c r="F134" i="5"/>
  <c r="F133" i="5"/>
  <c r="F132" i="5"/>
  <c r="F131" i="5"/>
  <c r="F130" i="5"/>
  <c r="F129" i="5"/>
  <c r="F128" i="5"/>
  <c r="E127" i="5"/>
  <c r="D1132" i="1" s="1"/>
  <c r="H1132" i="1" s="1"/>
  <c r="D127" i="5"/>
  <c r="F126" i="5"/>
  <c r="F125" i="5"/>
  <c r="F124" i="5"/>
  <c r="F123" i="5"/>
  <c r="F122" i="5"/>
  <c r="F121" i="5"/>
  <c r="F120" i="5"/>
  <c r="E120" i="5"/>
  <c r="D120"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G1061" i="1" s="1"/>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E584" i="4" s="1"/>
  <c r="D591" i="4"/>
  <c r="F590" i="4"/>
  <c r="E589" i="4"/>
  <c r="D589" i="4"/>
  <c r="F589" i="4" s="1"/>
  <c r="F588" i="4"/>
  <c r="F587" i="4"/>
  <c r="F586" i="4"/>
  <c r="E585" i="4"/>
  <c r="D585" i="4"/>
  <c r="F585" i="4" s="1"/>
  <c r="D584" i="4"/>
  <c r="F584" i="4" s="1"/>
  <c r="F583" i="4"/>
  <c r="F582" i="4"/>
  <c r="E581" i="4"/>
  <c r="D581" i="4"/>
  <c r="F581" i="4" s="1"/>
  <c r="F580" i="4"/>
  <c r="F579" i="4"/>
  <c r="E578" i="4"/>
  <c r="D578" i="4"/>
  <c r="D571" i="4" s="1"/>
  <c r="F571"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E536" i="4" s="1"/>
  <c r="D545" i="4"/>
  <c r="F544" i="4"/>
  <c r="F543" i="4"/>
  <c r="F542" i="4"/>
  <c r="E542" i="4"/>
  <c r="D542" i="4"/>
  <c r="F541" i="4"/>
  <c r="F540" i="4"/>
  <c r="F539" i="4"/>
  <c r="F538" i="4"/>
  <c r="E537" i="4"/>
  <c r="D537" i="4"/>
  <c r="F537" i="4" s="1"/>
  <c r="F534" i="4"/>
  <c r="F533" i="4"/>
  <c r="E532" i="4"/>
  <c r="D532" i="4"/>
  <c r="F532" i="4" s="1"/>
  <c r="F531" i="4"/>
  <c r="F530" i="4"/>
  <c r="E529" i="4"/>
  <c r="E522" i="4" s="1"/>
  <c r="D529" i="4"/>
  <c r="F528" i="4"/>
  <c r="F527"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D491" i="4" s="1"/>
  <c r="F491" i="4" s="1"/>
  <c r="F490" i="4"/>
  <c r="F489" i="4"/>
  <c r="E488" i="4"/>
  <c r="D488" i="4"/>
  <c r="F488" i="4" s="1"/>
  <c r="F487" i="4"/>
  <c r="F486" i="4"/>
  <c r="E485" i="4"/>
  <c r="D485" i="4"/>
  <c r="F485" i="4" s="1"/>
  <c r="F484" i="4"/>
  <c r="F483" i="4"/>
  <c r="F482" i="4"/>
  <c r="F481" i="4"/>
  <c r="F480" i="4"/>
  <c r="E480" i="4"/>
  <c r="D480" i="4"/>
  <c r="E479" i="4"/>
  <c r="D473" i="1" s="1"/>
  <c r="F478" i="4"/>
  <c r="F477" i="4"/>
  <c r="F476" i="4"/>
  <c r="E476" i="4"/>
  <c r="D476" i="4"/>
  <c r="F475" i="4"/>
  <c r="F474" i="4"/>
  <c r="F473" i="4"/>
  <c r="E473" i="4"/>
  <c r="E466" i="4" s="1"/>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31" i="4"/>
  <c r="E428" i="4"/>
  <c r="D423" i="1" s="1"/>
  <c r="D428" i="4"/>
  <c r="F428" i="4" s="1"/>
  <c r="E427" i="4"/>
  <c r="D427" i="4"/>
  <c r="D648" i="4" s="1"/>
  <c r="F648" i="4" s="1"/>
  <c r="E426" i="4"/>
  <c r="E647" i="4" s="1"/>
  <c r="D426" i="4"/>
  <c r="F421" i="4"/>
  <c r="F420" i="4"/>
  <c r="F419" i="4"/>
  <c r="F416" i="4"/>
  <c r="F415" i="4"/>
  <c r="F414" i="4"/>
  <c r="F413" i="4"/>
  <c r="E412" i="4"/>
  <c r="F412" i="4" s="1"/>
  <c r="D412" i="4"/>
  <c r="F411" i="4"/>
  <c r="E410" i="4"/>
  <c r="D410" i="4"/>
  <c r="F410" i="4" s="1"/>
  <c r="F409" i="4"/>
  <c r="F408" i="4"/>
  <c r="E407" i="4"/>
  <c r="D407" i="4"/>
  <c r="D406" i="4" s="1"/>
  <c r="F406" i="4" s="1"/>
  <c r="E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E361" i="4" s="1"/>
  <c r="D362" i="4"/>
  <c r="D361" i="4" s="1"/>
  <c r="C356" i="1" s="1"/>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D321" i="4" s="1"/>
  <c r="F326" i="4"/>
  <c r="F325" i="4"/>
  <c r="F324" i="4"/>
  <c r="F323" i="4"/>
  <c r="F322" i="4"/>
  <c r="E322" i="4"/>
  <c r="D322" i="4"/>
  <c r="F321" i="4"/>
  <c r="F320" i="4"/>
  <c r="F319" i="4"/>
  <c r="F318" i="4"/>
  <c r="F317" i="4"/>
  <c r="F316" i="4"/>
  <c r="F315" i="4"/>
  <c r="E314" i="4"/>
  <c r="D314" i="4"/>
  <c r="F314" i="4" s="1"/>
  <c r="F313" i="4"/>
  <c r="F312" i="4"/>
  <c r="F311" i="4"/>
  <c r="F310" i="4"/>
  <c r="E310" i="4"/>
  <c r="E309" i="4" s="1"/>
  <c r="D310" i="4"/>
  <c r="D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E208" i="4"/>
  <c r="D208" i="4"/>
  <c r="D202" i="4" s="1"/>
  <c r="F207" i="4"/>
  <c r="F206" i="4"/>
  <c r="F205" i="4"/>
  <c r="F204" i="4"/>
  <c r="F203" i="4"/>
  <c r="E203" i="4"/>
  <c r="E202" i="4" s="1"/>
  <c r="F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D164" i="4" s="1"/>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D141" i="4"/>
  <c r="F141" i="4" s="1"/>
  <c r="E140" i="4"/>
  <c r="F139" i="4"/>
  <c r="F138" i="4"/>
  <c r="F137" i="4"/>
  <c r="F136" i="4"/>
  <c r="E135" i="4"/>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D106" i="4" s="1"/>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E83" i="4"/>
  <c r="D79" i="1" s="1"/>
  <c r="D83"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D44" i="4"/>
  <c r="D43" i="4" s="1"/>
  <c r="F43" i="4" s="1"/>
  <c r="E43" i="4"/>
  <c r="F42" i="4"/>
  <c r="F41" i="4"/>
  <c r="F40" i="4"/>
  <c r="F39" i="4"/>
  <c r="E39" i="4"/>
  <c r="D35" i="1" s="1"/>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H1684" i="1"/>
  <c r="C1684" i="1"/>
  <c r="G1684" i="1" s="1"/>
  <c r="C1683" i="1"/>
  <c r="G1683" i="1" s="1"/>
  <c r="C1682" i="1"/>
  <c r="C1680" i="1"/>
  <c r="H1680" i="1" s="1"/>
  <c r="H1679" i="1"/>
  <c r="G1679" i="1"/>
  <c r="C1679" i="1"/>
  <c r="H1678" i="1"/>
  <c r="G1678" i="1"/>
  <c r="C1678" i="1"/>
  <c r="H1677" i="1"/>
  <c r="C1677" i="1"/>
  <c r="G1677" i="1" s="1"/>
  <c r="H1676" i="1"/>
  <c r="C1676" i="1"/>
  <c r="G1676" i="1" s="1"/>
  <c r="H1675" i="1"/>
  <c r="C1675" i="1"/>
  <c r="G1675" i="1" s="1"/>
  <c r="G1674" i="1"/>
  <c r="C1674" i="1"/>
  <c r="H1674" i="1" s="1"/>
  <c r="G1673" i="1"/>
  <c r="C1673" i="1"/>
  <c r="H1673" i="1" s="1"/>
  <c r="H1672" i="1"/>
  <c r="G1672" i="1"/>
  <c r="C1672" i="1"/>
  <c r="H1671" i="1"/>
  <c r="G1671" i="1"/>
  <c r="C1671" i="1"/>
  <c r="H1670" i="1"/>
  <c r="G1670" i="1"/>
  <c r="C1670" i="1"/>
  <c r="C1669" i="1"/>
  <c r="H1668" i="1"/>
  <c r="C1668" i="1"/>
  <c r="G1668" i="1" s="1"/>
  <c r="C1667" i="1"/>
  <c r="G1667" i="1" s="1"/>
  <c r="C1666" i="1"/>
  <c r="H1666" i="1" s="1"/>
  <c r="C1665" i="1"/>
  <c r="H1664" i="1"/>
  <c r="G1664" i="1"/>
  <c r="C1664" i="1"/>
  <c r="H1663" i="1"/>
  <c r="G1663" i="1"/>
  <c r="C1663" i="1"/>
  <c r="H1662" i="1"/>
  <c r="G1662" i="1"/>
  <c r="C1662" i="1"/>
  <c r="H1661" i="1"/>
  <c r="C1661" i="1"/>
  <c r="G1661" i="1" s="1"/>
  <c r="H1660" i="1"/>
  <c r="C1660" i="1"/>
  <c r="G1660" i="1" s="1"/>
  <c r="H1659" i="1"/>
  <c r="C1659" i="1"/>
  <c r="G1659" i="1" s="1"/>
  <c r="C1658" i="1"/>
  <c r="H1658" i="1" s="1"/>
  <c r="G1657" i="1"/>
  <c r="C1657" i="1"/>
  <c r="H1657" i="1" s="1"/>
  <c r="H1656" i="1"/>
  <c r="G1656" i="1"/>
  <c r="C1656" i="1"/>
  <c r="H1655" i="1"/>
  <c r="G1655" i="1"/>
  <c r="C1655" i="1"/>
  <c r="H1654" i="1"/>
  <c r="G1654" i="1"/>
  <c r="C1654" i="1"/>
  <c r="C1653" i="1"/>
  <c r="G1653" i="1" s="1"/>
  <c r="C1652" i="1"/>
  <c r="C1651" i="1"/>
  <c r="G1651" i="1" s="1"/>
  <c r="G1650" i="1"/>
  <c r="C1650" i="1"/>
  <c r="H1650" i="1" s="1"/>
  <c r="C1649" i="1"/>
  <c r="H1649" i="1" s="1"/>
  <c r="H1648" i="1"/>
  <c r="G1648" i="1"/>
  <c r="C1648" i="1"/>
  <c r="H1647" i="1"/>
  <c r="G1647" i="1"/>
  <c r="C1647" i="1"/>
  <c r="H1646" i="1"/>
  <c r="G1646" i="1"/>
  <c r="C1646" i="1"/>
  <c r="H1645" i="1"/>
  <c r="C1645" i="1"/>
  <c r="G1645" i="1" s="1"/>
  <c r="H1644" i="1"/>
  <c r="C1644" i="1"/>
  <c r="G1644" i="1" s="1"/>
  <c r="H1643" i="1"/>
  <c r="C1643" i="1"/>
  <c r="G1643" i="1" s="1"/>
  <c r="G1642" i="1"/>
  <c r="C1642" i="1"/>
  <c r="H1642" i="1" s="1"/>
  <c r="G1641" i="1"/>
  <c r="C1641" i="1"/>
  <c r="H1641" i="1" s="1"/>
  <c r="H1640" i="1"/>
  <c r="G1640" i="1"/>
  <c r="C1640" i="1"/>
  <c r="H1638" i="1"/>
  <c r="G1638" i="1"/>
  <c r="C1638" i="1"/>
  <c r="H1637" i="1"/>
  <c r="C1637" i="1"/>
  <c r="G1637" i="1" s="1"/>
  <c r="H1636" i="1"/>
  <c r="C1636" i="1"/>
  <c r="G1636" i="1" s="1"/>
  <c r="H1635" i="1"/>
  <c r="C1635" i="1"/>
  <c r="G1635" i="1" s="1"/>
  <c r="C1634" i="1"/>
  <c r="H1634" i="1" s="1"/>
  <c r="G1633" i="1"/>
  <c r="C1633" i="1"/>
  <c r="H1633" i="1" s="1"/>
  <c r="H1632" i="1"/>
  <c r="G1632" i="1"/>
  <c r="C1632" i="1"/>
  <c r="H1631" i="1"/>
  <c r="G1631" i="1"/>
  <c r="C1631" i="1"/>
  <c r="H1630" i="1"/>
  <c r="G1630" i="1"/>
  <c r="C1630" i="1"/>
  <c r="C1629" i="1"/>
  <c r="G1629" i="1" s="1"/>
  <c r="H1627" i="1"/>
  <c r="C1627" i="1"/>
  <c r="G1627" i="1" s="1"/>
  <c r="G1626" i="1"/>
  <c r="C1626" i="1"/>
  <c r="H1626" i="1" s="1"/>
  <c r="C1625" i="1"/>
  <c r="H1625" i="1" s="1"/>
  <c r="H1624" i="1"/>
  <c r="G1624" i="1"/>
  <c r="C1624" i="1"/>
  <c r="H1623" i="1"/>
  <c r="G1623" i="1"/>
  <c r="C1623" i="1"/>
  <c r="C1620" i="1"/>
  <c r="G1620" i="1" s="1"/>
  <c r="H1619" i="1"/>
  <c r="C1619" i="1"/>
  <c r="G1619" i="1" s="1"/>
  <c r="C1618" i="1"/>
  <c r="H1618" i="1" s="1"/>
  <c r="C1617" i="1"/>
  <c r="H1616" i="1"/>
  <c r="G1616" i="1"/>
  <c r="C1616" i="1"/>
  <c r="H1615" i="1"/>
  <c r="G1615" i="1"/>
  <c r="C1615" i="1"/>
  <c r="H1614" i="1"/>
  <c r="G1614" i="1"/>
  <c r="C1614" i="1"/>
  <c r="C1613" i="1"/>
  <c r="G1613" i="1" s="1"/>
  <c r="H1612" i="1"/>
  <c r="C1612" i="1"/>
  <c r="G1612" i="1" s="1"/>
  <c r="C1611" i="1"/>
  <c r="G1611" i="1" s="1"/>
  <c r="C1610" i="1"/>
  <c r="H1610" i="1" s="1"/>
  <c r="G1609" i="1"/>
  <c r="C1609" i="1"/>
  <c r="H1609" i="1" s="1"/>
  <c r="H1608" i="1"/>
  <c r="G1608" i="1"/>
  <c r="C1608" i="1"/>
  <c r="C1607" i="1"/>
  <c r="H1607" i="1" s="1"/>
  <c r="C1606" i="1"/>
  <c r="H1606" i="1" s="1"/>
  <c r="C1605" i="1"/>
  <c r="G1605" i="1" s="1"/>
  <c r="C1603" i="1"/>
  <c r="G1603" i="1" s="1"/>
  <c r="C1601" i="1"/>
  <c r="H1601" i="1" s="1"/>
  <c r="H1600" i="1"/>
  <c r="G1600" i="1"/>
  <c r="C1600" i="1"/>
  <c r="H1599" i="1"/>
  <c r="G1599" i="1"/>
  <c r="C1599" i="1"/>
  <c r="H1598" i="1"/>
  <c r="G1598" i="1"/>
  <c r="C1598" i="1"/>
  <c r="C1597" i="1"/>
  <c r="G1597" i="1" s="1"/>
  <c r="H1596" i="1"/>
  <c r="C1596" i="1"/>
  <c r="G1596" i="1" s="1"/>
  <c r="H1595" i="1"/>
  <c r="C1595" i="1"/>
  <c r="G1595" i="1" s="1"/>
  <c r="C1594" i="1"/>
  <c r="H1594" i="1" s="1"/>
  <c r="C1593" i="1"/>
  <c r="H1593" i="1" s="1"/>
  <c r="C1592" i="1"/>
  <c r="G1592" i="1" s="1"/>
  <c r="C1591" i="1"/>
  <c r="H1591" i="1" s="1"/>
  <c r="H1590" i="1"/>
  <c r="G1590" i="1"/>
  <c r="C1590" i="1"/>
  <c r="H1589" i="1"/>
  <c r="C1589" i="1"/>
  <c r="G1589" i="1" s="1"/>
  <c r="C1588" i="1"/>
  <c r="G1588" i="1" s="1"/>
  <c r="C1587" i="1"/>
  <c r="H1587" i="1" s="1"/>
  <c r="C1586" i="1"/>
  <c r="H1586" i="1" s="1"/>
  <c r="C1584" i="1"/>
  <c r="H1584" i="1" s="1"/>
  <c r="C1582" i="1"/>
  <c r="H1582" i="1" s="1"/>
  <c r="H1581" i="1"/>
  <c r="G1581" i="1"/>
  <c r="I1581" i="1" s="1"/>
  <c r="D1581" i="1"/>
  <c r="C1581" i="1"/>
  <c r="J1581" i="1" s="1"/>
  <c r="D1580" i="1"/>
  <c r="C1580" i="1"/>
  <c r="I1579" i="1"/>
  <c r="H1579" i="1"/>
  <c r="G1579" i="1"/>
  <c r="D1579" i="1"/>
  <c r="J1579" i="1" s="1"/>
  <c r="C1579" i="1"/>
  <c r="D1578" i="1"/>
  <c r="C1578" i="1"/>
  <c r="H1577" i="1"/>
  <c r="D1577" i="1"/>
  <c r="C1577" i="1"/>
  <c r="G1576" i="1"/>
  <c r="D1576" i="1"/>
  <c r="C1576" i="1"/>
  <c r="D1575" i="1"/>
  <c r="J1575" i="1" s="1"/>
  <c r="C1575" i="1"/>
  <c r="J1574" i="1"/>
  <c r="H1574" i="1"/>
  <c r="G1574" i="1"/>
  <c r="D1574" i="1"/>
  <c r="C1574" i="1"/>
  <c r="D1573" i="1"/>
  <c r="C1573" i="1"/>
  <c r="G1572" i="1"/>
  <c r="D1572" i="1"/>
  <c r="C1572" i="1"/>
  <c r="D1571" i="1"/>
  <c r="C1571" i="1"/>
  <c r="I1570" i="1"/>
  <c r="H1570" i="1"/>
  <c r="G1570" i="1"/>
  <c r="D1570" i="1"/>
  <c r="J1570" i="1" s="1"/>
  <c r="C1570" i="1"/>
  <c r="D1569" i="1"/>
  <c r="C1569" i="1"/>
  <c r="J1568" i="1"/>
  <c r="D1568" i="1"/>
  <c r="C1568" i="1"/>
  <c r="H1568" i="1" s="1"/>
  <c r="D1567" i="1"/>
  <c r="H1567" i="1" s="1"/>
  <c r="C1567" i="1"/>
  <c r="G1566" i="1"/>
  <c r="D1566" i="1"/>
  <c r="J1566" i="1" s="1"/>
  <c r="C1566" i="1"/>
  <c r="J1565" i="1"/>
  <c r="G1565" i="1"/>
  <c r="D1565" i="1"/>
  <c r="C1565" i="1"/>
  <c r="G1564" i="1"/>
  <c r="D1564" i="1"/>
  <c r="C1564" i="1"/>
  <c r="H1563" i="1"/>
  <c r="G1563" i="1"/>
  <c r="D1563" i="1"/>
  <c r="C1563" i="1"/>
  <c r="D1562" i="1"/>
  <c r="G1562" i="1" s="1"/>
  <c r="C1562" i="1"/>
  <c r="D1561" i="1"/>
  <c r="C1561" i="1"/>
  <c r="J1560" i="1"/>
  <c r="H1560" i="1"/>
  <c r="D1560" i="1"/>
  <c r="C1560" i="1"/>
  <c r="D1559" i="1"/>
  <c r="C1559" i="1"/>
  <c r="D1558" i="1"/>
  <c r="J1558" i="1" s="1"/>
  <c r="C1558" i="1"/>
  <c r="D1557" i="1"/>
  <c r="C1557" i="1"/>
  <c r="J1557" i="1" s="1"/>
  <c r="D1556" i="1"/>
  <c r="C1556" i="1"/>
  <c r="G1556" i="1" s="1"/>
  <c r="D1555" i="1"/>
  <c r="D1554" i="1"/>
  <c r="C1554" i="1"/>
  <c r="D1553" i="1"/>
  <c r="C1553" i="1"/>
  <c r="J1552" i="1"/>
  <c r="D1552" i="1"/>
  <c r="C1552" i="1"/>
  <c r="H1552" i="1" s="1"/>
  <c r="H1551" i="1"/>
  <c r="G1551" i="1"/>
  <c r="I1551" i="1" s="1"/>
  <c r="D1551" i="1"/>
  <c r="C1551" i="1"/>
  <c r="J1551" i="1" s="1"/>
  <c r="G1550" i="1"/>
  <c r="D1550" i="1"/>
  <c r="C1550" i="1"/>
  <c r="D1549" i="1"/>
  <c r="C1549" i="1"/>
  <c r="J1548" i="1"/>
  <c r="D1548" i="1"/>
  <c r="C1548" i="1"/>
  <c r="H1548" i="1" s="1"/>
  <c r="H1547" i="1"/>
  <c r="G1547" i="1"/>
  <c r="D1547" i="1"/>
  <c r="C1547" i="1"/>
  <c r="J1547" i="1" s="1"/>
  <c r="D1546" i="1"/>
  <c r="C1546" i="1"/>
  <c r="J1545" i="1"/>
  <c r="D1545" i="1"/>
  <c r="H1545" i="1" s="1"/>
  <c r="C1545" i="1"/>
  <c r="G1545" i="1" s="1"/>
  <c r="J1544" i="1"/>
  <c r="H1544" i="1"/>
  <c r="I1544" i="1" s="1"/>
  <c r="G1544" i="1"/>
  <c r="D1544" i="1"/>
  <c r="C1544" i="1"/>
  <c r="H1543" i="1"/>
  <c r="G1543" i="1"/>
  <c r="D1543" i="1"/>
  <c r="J1543" i="1" s="1"/>
  <c r="C1543" i="1"/>
  <c r="D1542" i="1"/>
  <c r="H1542" i="1" s="1"/>
  <c r="C1542" i="1"/>
  <c r="D1541" i="1"/>
  <c r="C1541" i="1"/>
  <c r="D1540" i="1"/>
  <c r="H1536" i="1"/>
  <c r="G1536" i="1"/>
  <c r="D1536" i="1"/>
  <c r="C1536" i="1"/>
  <c r="D1535" i="1"/>
  <c r="H1535" i="1" s="1"/>
  <c r="C1535" i="1"/>
  <c r="D1534" i="1"/>
  <c r="G1534" i="1" s="1"/>
  <c r="C1534" i="1"/>
  <c r="D1533" i="1"/>
  <c r="H1533" i="1" s="1"/>
  <c r="C1533" i="1"/>
  <c r="G1533" i="1" s="1"/>
  <c r="H1532" i="1"/>
  <c r="G1532" i="1"/>
  <c r="D1532" i="1"/>
  <c r="C1532" i="1"/>
  <c r="D1531" i="1"/>
  <c r="H1531" i="1" s="1"/>
  <c r="C1531" i="1"/>
  <c r="H1530" i="1"/>
  <c r="G1530" i="1"/>
  <c r="D1530" i="1"/>
  <c r="C1530" i="1"/>
  <c r="D1529" i="1"/>
  <c r="H1529" i="1" s="1"/>
  <c r="C1529" i="1"/>
  <c r="G1529" i="1" s="1"/>
  <c r="H1528" i="1"/>
  <c r="G1528" i="1"/>
  <c r="D1528" i="1"/>
  <c r="C1528" i="1"/>
  <c r="D1527" i="1"/>
  <c r="H1527" i="1" s="1"/>
  <c r="C1527" i="1"/>
  <c r="D1526" i="1"/>
  <c r="G1526" i="1" s="1"/>
  <c r="C1526" i="1"/>
  <c r="H1526" i="1" s="1"/>
  <c r="D1525" i="1"/>
  <c r="H1525" i="1" s="1"/>
  <c r="C1525" i="1"/>
  <c r="G1525" i="1" s="1"/>
  <c r="D1524" i="1"/>
  <c r="C1524" i="1"/>
  <c r="H1524" i="1" s="1"/>
  <c r="D1523" i="1"/>
  <c r="H1523" i="1" s="1"/>
  <c r="C1523" i="1"/>
  <c r="H1522" i="1"/>
  <c r="G1522" i="1"/>
  <c r="D1522" i="1"/>
  <c r="C1522" i="1"/>
  <c r="D1521" i="1"/>
  <c r="C1521" i="1"/>
  <c r="H1520" i="1"/>
  <c r="G1520" i="1"/>
  <c r="D1520" i="1"/>
  <c r="C1520" i="1"/>
  <c r="D1519" i="1"/>
  <c r="H1519" i="1" s="1"/>
  <c r="C1519" i="1"/>
  <c r="D1518" i="1"/>
  <c r="G1518" i="1" s="1"/>
  <c r="C1518" i="1"/>
  <c r="H1518" i="1" s="1"/>
  <c r="D1517" i="1"/>
  <c r="H1517" i="1" s="1"/>
  <c r="C1517" i="1"/>
  <c r="G1517" i="1" s="1"/>
  <c r="D1516" i="1"/>
  <c r="C1516" i="1"/>
  <c r="H1516" i="1" s="1"/>
  <c r="D1515" i="1"/>
  <c r="H1515" i="1" s="1"/>
  <c r="C1515" i="1"/>
  <c r="H1514" i="1"/>
  <c r="G1514" i="1"/>
  <c r="D1514" i="1"/>
  <c r="C1514" i="1"/>
  <c r="D1513" i="1"/>
  <c r="C1513" i="1"/>
  <c r="H1512" i="1"/>
  <c r="G1512" i="1"/>
  <c r="D1512" i="1"/>
  <c r="C1512" i="1"/>
  <c r="D1511" i="1"/>
  <c r="C1511" i="1"/>
  <c r="C1510" i="1"/>
  <c r="D1509" i="1"/>
  <c r="H1509" i="1" s="1"/>
  <c r="C1509" i="1"/>
  <c r="D1508" i="1"/>
  <c r="C1508" i="1"/>
  <c r="H1508" i="1" s="1"/>
  <c r="D1507" i="1"/>
  <c r="H1507" i="1" s="1"/>
  <c r="C1507" i="1"/>
  <c r="H1506" i="1"/>
  <c r="G1506" i="1"/>
  <c r="D1506" i="1"/>
  <c r="C1506" i="1"/>
  <c r="D1505" i="1"/>
  <c r="H1505" i="1" s="1"/>
  <c r="C1505" i="1"/>
  <c r="G1505" i="1" s="1"/>
  <c r="H1504" i="1"/>
  <c r="G1504" i="1"/>
  <c r="D1504" i="1"/>
  <c r="C1504" i="1"/>
  <c r="D1503" i="1"/>
  <c r="H1503" i="1" s="1"/>
  <c r="C1503" i="1"/>
  <c r="D1502" i="1"/>
  <c r="G1502" i="1" s="1"/>
  <c r="C1502" i="1"/>
  <c r="H1502" i="1" s="1"/>
  <c r="D1501" i="1"/>
  <c r="H1501" i="1" s="1"/>
  <c r="C1501" i="1"/>
  <c r="D1500" i="1"/>
  <c r="C1500" i="1"/>
  <c r="H1500" i="1" s="1"/>
  <c r="D1499" i="1"/>
  <c r="H1499" i="1" s="1"/>
  <c r="C1499" i="1"/>
  <c r="H1498" i="1"/>
  <c r="G1498" i="1"/>
  <c r="D1498" i="1"/>
  <c r="C1498" i="1"/>
  <c r="D1497" i="1"/>
  <c r="H1497" i="1" s="1"/>
  <c r="C1497" i="1"/>
  <c r="G1497" i="1" s="1"/>
  <c r="H1496" i="1"/>
  <c r="G1496" i="1"/>
  <c r="D1496" i="1"/>
  <c r="C1496" i="1"/>
  <c r="D1495" i="1"/>
  <c r="H1495" i="1" s="1"/>
  <c r="C1495" i="1"/>
  <c r="D1494" i="1"/>
  <c r="G1494" i="1" s="1"/>
  <c r="C1494" i="1"/>
  <c r="H1494" i="1" s="1"/>
  <c r="D1493" i="1"/>
  <c r="H1493" i="1" s="1"/>
  <c r="C1493" i="1"/>
  <c r="D1492" i="1"/>
  <c r="C1492" i="1"/>
  <c r="H1492" i="1" s="1"/>
  <c r="D1491" i="1"/>
  <c r="H1491" i="1" s="1"/>
  <c r="C1491" i="1"/>
  <c r="H1490" i="1"/>
  <c r="G1490" i="1"/>
  <c r="D1490" i="1"/>
  <c r="C1490" i="1"/>
  <c r="D1489" i="1"/>
  <c r="H1489" i="1" s="1"/>
  <c r="C1489" i="1"/>
  <c r="G1489" i="1" s="1"/>
  <c r="H1488" i="1"/>
  <c r="G1488" i="1"/>
  <c r="D1488" i="1"/>
  <c r="C1488" i="1"/>
  <c r="D1487" i="1"/>
  <c r="H1487" i="1" s="1"/>
  <c r="C1487" i="1"/>
  <c r="D1486" i="1"/>
  <c r="G1486" i="1" s="1"/>
  <c r="C1486" i="1"/>
  <c r="H1486" i="1" s="1"/>
  <c r="D1485" i="1"/>
  <c r="H1484" i="1"/>
  <c r="G1484" i="1"/>
  <c r="D1484" i="1"/>
  <c r="C1484" i="1"/>
  <c r="D1483" i="1"/>
  <c r="H1483" i="1" s="1"/>
  <c r="C1483" i="1"/>
  <c r="H1482" i="1"/>
  <c r="G1482" i="1"/>
  <c r="D1482" i="1"/>
  <c r="C1482" i="1"/>
  <c r="D1481" i="1"/>
  <c r="H1481" i="1" s="1"/>
  <c r="C1481" i="1"/>
  <c r="G1481" i="1" s="1"/>
  <c r="H1480" i="1"/>
  <c r="G1480" i="1"/>
  <c r="D1480" i="1"/>
  <c r="C1480" i="1"/>
  <c r="H1479" i="1"/>
  <c r="D1479" i="1"/>
  <c r="C1479" i="1"/>
  <c r="G1479" i="1" s="1"/>
  <c r="H1478" i="1"/>
  <c r="G1478" i="1"/>
  <c r="D1478" i="1"/>
  <c r="C1478" i="1"/>
  <c r="H1477" i="1"/>
  <c r="D1477" i="1"/>
  <c r="C1477" i="1"/>
  <c r="H1476" i="1"/>
  <c r="G1476" i="1"/>
  <c r="D1476" i="1"/>
  <c r="C1476" i="1"/>
  <c r="H1475" i="1"/>
  <c r="D1475" i="1"/>
  <c r="C1475" i="1"/>
  <c r="D1474" i="1"/>
  <c r="G1474" i="1" s="1"/>
  <c r="C1474" i="1"/>
  <c r="H1474" i="1" s="1"/>
  <c r="H1473" i="1"/>
  <c r="D1473" i="1"/>
  <c r="C1473" i="1"/>
  <c r="D1472" i="1"/>
  <c r="C1472" i="1"/>
  <c r="H1472" i="1" s="1"/>
  <c r="H1471" i="1"/>
  <c r="D1471" i="1"/>
  <c r="C1471" i="1"/>
  <c r="D1470" i="1"/>
  <c r="C1470" i="1"/>
  <c r="H1470" i="1" s="1"/>
  <c r="H1469" i="1"/>
  <c r="D1469" i="1"/>
  <c r="C1469" i="1"/>
  <c r="H1468" i="1"/>
  <c r="G1468" i="1"/>
  <c r="D1468" i="1"/>
  <c r="C1468" i="1"/>
  <c r="D1467" i="1"/>
  <c r="H1467" i="1" s="1"/>
  <c r="C1467" i="1"/>
  <c r="H1466" i="1"/>
  <c r="G1466" i="1"/>
  <c r="D1466" i="1"/>
  <c r="C1466" i="1"/>
  <c r="D1465" i="1"/>
  <c r="C1465" i="1"/>
  <c r="G1465" i="1" s="1"/>
  <c r="H1464" i="1"/>
  <c r="G1464" i="1"/>
  <c r="D1464" i="1"/>
  <c r="C1464" i="1"/>
  <c r="D1463" i="1"/>
  <c r="C1463" i="1"/>
  <c r="G1463" i="1" s="1"/>
  <c r="H1462" i="1"/>
  <c r="G1462" i="1"/>
  <c r="D1462" i="1"/>
  <c r="C1462" i="1"/>
  <c r="H1461" i="1"/>
  <c r="D1461" i="1"/>
  <c r="C1461" i="1"/>
  <c r="H1460" i="1"/>
  <c r="G1460" i="1"/>
  <c r="D1460" i="1"/>
  <c r="C1460" i="1"/>
  <c r="H1459" i="1"/>
  <c r="D1459" i="1"/>
  <c r="C1459" i="1"/>
  <c r="D1458" i="1"/>
  <c r="G1458" i="1" s="1"/>
  <c r="C1458" i="1"/>
  <c r="H1458" i="1" s="1"/>
  <c r="H1457" i="1"/>
  <c r="D1457" i="1"/>
  <c r="C1457" i="1"/>
  <c r="D1456" i="1"/>
  <c r="C1456" i="1"/>
  <c r="H1456" i="1" s="1"/>
  <c r="H1455" i="1"/>
  <c r="D1455" i="1"/>
  <c r="C1455" i="1"/>
  <c r="D1454" i="1"/>
  <c r="C1454" i="1"/>
  <c r="H1454" i="1" s="1"/>
  <c r="H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G1389" i="1" s="1"/>
  <c r="C1389" i="1"/>
  <c r="G1388" i="1"/>
  <c r="D1388" i="1"/>
  <c r="C1388" i="1"/>
  <c r="D1387" i="1"/>
  <c r="C1387" i="1"/>
  <c r="H1387" i="1" s="1"/>
  <c r="D1386" i="1"/>
  <c r="H1386" i="1" s="1"/>
  <c r="C1386" i="1"/>
  <c r="G1386" i="1" s="1"/>
  <c r="D1385" i="1"/>
  <c r="C1385" i="1"/>
  <c r="H1385" i="1" s="1"/>
  <c r="D1384" i="1"/>
  <c r="C1384" i="1"/>
  <c r="H1384" i="1" s="1"/>
  <c r="H1383" i="1"/>
  <c r="D1383" i="1"/>
  <c r="C1383" i="1"/>
  <c r="D1382" i="1"/>
  <c r="C1382" i="1"/>
  <c r="H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C1370" i="1"/>
  <c r="H1370" i="1" s="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C1341" i="1"/>
  <c r="H1341" i="1" s="1"/>
  <c r="D1340" i="1"/>
  <c r="C1340" i="1"/>
  <c r="D1339" i="1"/>
  <c r="C1339" i="1"/>
  <c r="D1338" i="1"/>
  <c r="H1338" i="1" s="1"/>
  <c r="C1338" i="1"/>
  <c r="H1337" i="1"/>
  <c r="D1337" i="1"/>
  <c r="G1337" i="1" s="1"/>
  <c r="C1337" i="1"/>
  <c r="H1336" i="1"/>
  <c r="D1336" i="1"/>
  <c r="G1336" i="1" s="1"/>
  <c r="C1336" i="1"/>
  <c r="G1335" i="1"/>
  <c r="D1335" i="1"/>
  <c r="H1335" i="1" s="1"/>
  <c r="C1335" i="1"/>
  <c r="D1334" i="1"/>
  <c r="H1334" i="1" s="1"/>
  <c r="C1334" i="1"/>
  <c r="D1333" i="1"/>
  <c r="H1333" i="1" s="1"/>
  <c r="C1333" i="1"/>
  <c r="D1332" i="1"/>
  <c r="H1332" i="1" s="1"/>
  <c r="C1332" i="1"/>
  <c r="D1331" i="1"/>
  <c r="H1331" i="1" s="1"/>
  <c r="C1331" i="1"/>
  <c r="D1330" i="1"/>
  <c r="H1330" i="1" s="1"/>
  <c r="C1330" i="1"/>
  <c r="H1329" i="1"/>
  <c r="G1329" i="1"/>
  <c r="D1329" i="1"/>
  <c r="C1329" i="1"/>
  <c r="D1328" i="1"/>
  <c r="H1328" i="1" s="1"/>
  <c r="C1328" i="1"/>
  <c r="G1327" i="1"/>
  <c r="D1327" i="1"/>
  <c r="H1327" i="1" s="1"/>
  <c r="C1327" i="1"/>
  <c r="D1326" i="1"/>
  <c r="H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H1316" i="1" s="1"/>
  <c r="C1316" i="1"/>
  <c r="H1315" i="1"/>
  <c r="D1315" i="1"/>
  <c r="G1315" i="1" s="1"/>
  <c r="C1315" i="1"/>
  <c r="D1314" i="1"/>
  <c r="H1314" i="1" s="1"/>
  <c r="C1314" i="1"/>
  <c r="D1313" i="1"/>
  <c r="H1313" i="1" s="1"/>
  <c r="C1313" i="1"/>
  <c r="H1312" i="1"/>
  <c r="D1312" i="1"/>
  <c r="G1312" i="1" s="1"/>
  <c r="C1312" i="1"/>
  <c r="H1311" i="1"/>
  <c r="D1311" i="1"/>
  <c r="C1311" i="1"/>
  <c r="H1310" i="1"/>
  <c r="G1310" i="1"/>
  <c r="D1310" i="1"/>
  <c r="C1310" i="1"/>
  <c r="D1309" i="1"/>
  <c r="H1309" i="1" s="1"/>
  <c r="C1309" i="1"/>
  <c r="H1308" i="1"/>
  <c r="G1308" i="1"/>
  <c r="D1308" i="1"/>
  <c r="C1308" i="1"/>
  <c r="H1307" i="1"/>
  <c r="D1307" i="1"/>
  <c r="G1307" i="1" s="1"/>
  <c r="C1307" i="1"/>
  <c r="D1306" i="1"/>
  <c r="H1306" i="1" s="1"/>
  <c r="C1306" i="1"/>
  <c r="D1305" i="1"/>
  <c r="C1305" i="1"/>
  <c r="H1305" i="1" s="1"/>
  <c r="D1304" i="1"/>
  <c r="H1304" i="1" s="1"/>
  <c r="C1304" i="1"/>
  <c r="G1303" i="1"/>
  <c r="D1303" i="1"/>
  <c r="H1303" i="1" s="1"/>
  <c r="C1303" i="1"/>
  <c r="D1302" i="1"/>
  <c r="H1302" i="1" s="1"/>
  <c r="C1302" i="1"/>
  <c r="H1301" i="1"/>
  <c r="G1301" i="1"/>
  <c r="D1301" i="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C1265" i="1"/>
  <c r="C1264" i="1"/>
  <c r="H1263" i="1"/>
  <c r="G1263" i="1"/>
  <c r="D1263" i="1"/>
  <c r="C1263" i="1"/>
  <c r="D1262" i="1"/>
  <c r="H1262" i="1" s="1"/>
  <c r="C1262" i="1"/>
  <c r="D1261" i="1"/>
  <c r="C1261" i="1"/>
  <c r="H1261" i="1" s="1"/>
  <c r="D1260" i="1"/>
  <c r="C1260" i="1"/>
  <c r="D1258" i="1"/>
  <c r="H1258" i="1" s="1"/>
  <c r="C1258" i="1"/>
  <c r="D1257" i="1"/>
  <c r="C1257" i="1"/>
  <c r="G1257" i="1" s="1"/>
  <c r="D1256" i="1"/>
  <c r="D1254" i="1"/>
  <c r="H1254" i="1" s="1"/>
  <c r="C1254" i="1"/>
  <c r="D1253" i="1"/>
  <c r="H1253" i="1" s="1"/>
  <c r="C1253" i="1"/>
  <c r="H1252" i="1"/>
  <c r="D1252" i="1"/>
  <c r="G1252" i="1" s="1"/>
  <c r="C1252" i="1"/>
  <c r="D1251" i="1"/>
  <c r="C1251" i="1"/>
  <c r="H1251" i="1" s="1"/>
  <c r="H1250" i="1"/>
  <c r="D1250" i="1"/>
  <c r="G1250" i="1" s="1"/>
  <c r="C1250" i="1"/>
  <c r="H1249" i="1"/>
  <c r="G1249" i="1"/>
  <c r="D1249" i="1"/>
  <c r="C1249" i="1"/>
  <c r="D1248" i="1"/>
  <c r="H1248" i="1" s="1"/>
  <c r="C1248" i="1"/>
  <c r="H1247" i="1"/>
  <c r="G1247" i="1"/>
  <c r="D1247" i="1"/>
  <c r="C1247" i="1"/>
  <c r="H1246" i="1"/>
  <c r="G1246" i="1"/>
  <c r="D1246" i="1"/>
  <c r="C1246" i="1"/>
  <c r="H1245" i="1"/>
  <c r="G1245" i="1"/>
  <c r="D1245" i="1"/>
  <c r="C1245" i="1"/>
  <c r="D1244" i="1"/>
  <c r="H1244" i="1" s="1"/>
  <c r="C1244" i="1"/>
  <c r="H1243" i="1"/>
  <c r="G1243" i="1"/>
  <c r="D1243" i="1"/>
  <c r="C1243" i="1"/>
  <c r="D1242" i="1"/>
  <c r="H1242" i="1" s="1"/>
  <c r="C1242" i="1"/>
  <c r="D1241" i="1"/>
  <c r="H1241" i="1" s="1"/>
  <c r="C1241" i="1"/>
  <c r="H1240" i="1"/>
  <c r="G1240" i="1"/>
  <c r="D1240" i="1"/>
  <c r="C1240" i="1"/>
  <c r="H1239" i="1"/>
  <c r="G1239" i="1"/>
  <c r="D1239" i="1"/>
  <c r="C1239" i="1"/>
  <c r="D1238" i="1"/>
  <c r="H1238" i="1" s="1"/>
  <c r="C1238" i="1"/>
  <c r="H1237" i="1"/>
  <c r="G1237" i="1"/>
  <c r="D1237" i="1"/>
  <c r="C1237" i="1"/>
  <c r="D1236" i="1"/>
  <c r="H1236" i="1" s="1"/>
  <c r="C1236" i="1"/>
  <c r="H1235" i="1"/>
  <c r="G1235" i="1"/>
  <c r="D1235" i="1"/>
  <c r="C1235" i="1"/>
  <c r="D1234" i="1"/>
  <c r="H1234" i="1" s="1"/>
  <c r="C1234" i="1"/>
  <c r="H1233" i="1"/>
  <c r="G1233" i="1"/>
  <c r="D1233" i="1"/>
  <c r="C1233" i="1"/>
  <c r="H1232" i="1"/>
  <c r="G1232" i="1"/>
  <c r="D1232" i="1"/>
  <c r="C1232" i="1"/>
  <c r="D1231" i="1"/>
  <c r="H1231" i="1" s="1"/>
  <c r="C1231" i="1"/>
  <c r="H1230" i="1"/>
  <c r="G1230" i="1"/>
  <c r="D1230" i="1"/>
  <c r="C1230" i="1"/>
  <c r="H1229" i="1"/>
  <c r="G1229" i="1"/>
  <c r="D1229" i="1"/>
  <c r="C1229" i="1"/>
  <c r="D1228" i="1"/>
  <c r="H1228" i="1" s="1"/>
  <c r="C1228" i="1"/>
  <c r="H1227" i="1"/>
  <c r="D1227" i="1"/>
  <c r="G1227" i="1" s="1"/>
  <c r="C1227" i="1"/>
  <c r="H1226" i="1"/>
  <c r="D1226" i="1"/>
  <c r="G1226" i="1" s="1"/>
  <c r="C1226" i="1"/>
  <c r="G1225" i="1"/>
  <c r="D1225" i="1"/>
  <c r="H1225" i="1" s="1"/>
  <c r="C1225" i="1"/>
  <c r="C1224" i="1"/>
  <c r="H1222" i="1"/>
  <c r="D1222" i="1"/>
  <c r="G1222" i="1" s="1"/>
  <c r="C1222" i="1"/>
  <c r="G1221" i="1"/>
  <c r="D1221" i="1"/>
  <c r="H1221" i="1" s="1"/>
  <c r="C1221" i="1"/>
  <c r="H1220" i="1"/>
  <c r="G1220" i="1"/>
  <c r="D1220" i="1"/>
  <c r="C1220" i="1"/>
  <c r="D1219" i="1"/>
  <c r="H1219" i="1" s="1"/>
  <c r="C1219" i="1"/>
  <c r="H1218" i="1"/>
  <c r="D1218" i="1"/>
  <c r="G1218" i="1" s="1"/>
  <c r="C1218" i="1"/>
  <c r="D1217" i="1"/>
  <c r="H1217" i="1" s="1"/>
  <c r="C1217" i="1"/>
  <c r="H1216" i="1"/>
  <c r="G1216" i="1"/>
  <c r="D1216" i="1"/>
  <c r="C1216" i="1"/>
  <c r="C1215" i="1"/>
  <c r="H1214" i="1"/>
  <c r="G1214" i="1"/>
  <c r="D1214" i="1"/>
  <c r="C1214" i="1"/>
  <c r="H1213" i="1"/>
  <c r="D1213" i="1"/>
  <c r="G1213" i="1" s="1"/>
  <c r="C1213" i="1"/>
  <c r="H1212" i="1"/>
  <c r="G1212" i="1"/>
  <c r="D1212" i="1"/>
  <c r="C1212" i="1"/>
  <c r="H1211" i="1"/>
  <c r="G1211" i="1"/>
  <c r="D1211" i="1"/>
  <c r="C1211" i="1"/>
  <c r="H1210" i="1"/>
  <c r="G1210" i="1"/>
  <c r="D1210" i="1"/>
  <c r="C1210" i="1"/>
  <c r="D1209" i="1"/>
  <c r="H1209" i="1" s="1"/>
  <c r="C1209" i="1"/>
  <c r="C1208" i="1"/>
  <c r="H1206" i="1"/>
  <c r="G1206" i="1"/>
  <c r="D1206" i="1"/>
  <c r="C1206" i="1"/>
  <c r="H1205" i="1"/>
  <c r="G1205" i="1"/>
  <c r="D1205" i="1"/>
  <c r="C1205" i="1"/>
  <c r="H1204" i="1"/>
  <c r="G1204" i="1"/>
  <c r="D1204" i="1"/>
  <c r="C1204" i="1"/>
  <c r="H1203" i="1"/>
  <c r="G1203" i="1"/>
  <c r="D1203" i="1"/>
  <c r="C1203" i="1"/>
  <c r="H1202" i="1"/>
  <c r="G1202" i="1"/>
  <c r="D1202" i="1"/>
  <c r="C1202" i="1"/>
  <c r="D1201" i="1"/>
  <c r="C1201" i="1"/>
  <c r="H1201" i="1" s="1"/>
  <c r="D1200" i="1"/>
  <c r="C1200" i="1"/>
  <c r="H1199" i="1"/>
  <c r="G1199" i="1"/>
  <c r="D1199" i="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D1188" i="1"/>
  <c r="C1188" i="1"/>
  <c r="H1188" i="1" s="1"/>
  <c r="H1187" i="1"/>
  <c r="D1187" i="1"/>
  <c r="G1187" i="1" s="1"/>
  <c r="C1187" i="1"/>
  <c r="D1186" i="1"/>
  <c r="H1186" i="1" s="1"/>
  <c r="C1186" i="1"/>
  <c r="C1185" i="1"/>
  <c r="D1184" i="1"/>
  <c r="C1184" i="1"/>
  <c r="D1183" i="1"/>
  <c r="C1183" i="1"/>
  <c r="D1179" i="1"/>
  <c r="C1179" i="1"/>
  <c r="D1178" i="1"/>
  <c r="H1178" i="1" s="1"/>
  <c r="C1178" i="1"/>
  <c r="H1177" i="1"/>
  <c r="G1177" i="1"/>
  <c r="D1177" i="1"/>
  <c r="C1177" i="1"/>
  <c r="C1176" i="1"/>
  <c r="D1175" i="1"/>
  <c r="H1175" i="1" s="1"/>
  <c r="C1175" i="1"/>
  <c r="H1174" i="1"/>
  <c r="G1174" i="1"/>
  <c r="D1174" i="1"/>
  <c r="C1174" i="1"/>
  <c r="H1173" i="1"/>
  <c r="G1173" i="1"/>
  <c r="D1173" i="1"/>
  <c r="C1173" i="1"/>
  <c r="D1172" i="1"/>
  <c r="H1172" i="1" s="1"/>
  <c r="C1172" i="1"/>
  <c r="H1171" i="1"/>
  <c r="D1171" i="1"/>
  <c r="G1171" i="1" s="1"/>
  <c r="C1171" i="1"/>
  <c r="C1170" i="1"/>
  <c r="D1169" i="1"/>
  <c r="H1169" i="1" s="1"/>
  <c r="C1169" i="1"/>
  <c r="D1168" i="1"/>
  <c r="H1168" i="1" s="1"/>
  <c r="C1168" i="1"/>
  <c r="H1167" i="1"/>
  <c r="G1167" i="1"/>
  <c r="D1167" i="1"/>
  <c r="C1167" i="1"/>
  <c r="D1166" i="1"/>
  <c r="H1166" i="1" s="1"/>
  <c r="C1166" i="1"/>
  <c r="G1165" i="1"/>
  <c r="D1165" i="1"/>
  <c r="H1165" i="1" s="1"/>
  <c r="C1165" i="1"/>
  <c r="H1164" i="1"/>
  <c r="D1164" i="1"/>
  <c r="G1164" i="1" s="1"/>
  <c r="C1164" i="1"/>
  <c r="H1163" i="1"/>
  <c r="D1163" i="1"/>
  <c r="G1163" i="1" s="1"/>
  <c r="C1163" i="1"/>
  <c r="D1162" i="1"/>
  <c r="H1162" i="1" s="1"/>
  <c r="C1162" i="1"/>
  <c r="D1161" i="1"/>
  <c r="H1161" i="1" s="1"/>
  <c r="C1161" i="1"/>
  <c r="D1160" i="1"/>
  <c r="H1160" i="1" s="1"/>
  <c r="C1160" i="1"/>
  <c r="H1159" i="1"/>
  <c r="G1159" i="1"/>
  <c r="D1159" i="1"/>
  <c r="C1159" i="1"/>
  <c r="H1158" i="1"/>
  <c r="G1158" i="1"/>
  <c r="D1158" i="1"/>
  <c r="C1158" i="1"/>
  <c r="H1157" i="1"/>
  <c r="D1157" i="1"/>
  <c r="G1157" i="1" s="1"/>
  <c r="C1157" i="1"/>
  <c r="G1156" i="1"/>
  <c r="D1156" i="1"/>
  <c r="H1156" i="1" s="1"/>
  <c r="C1156" i="1"/>
  <c r="C1155" i="1"/>
  <c r="H1154" i="1"/>
  <c r="D1154" i="1"/>
  <c r="G1154" i="1" s="1"/>
  <c r="C1154" i="1"/>
  <c r="D1153" i="1"/>
  <c r="H1153" i="1" s="1"/>
  <c r="C1153" i="1"/>
  <c r="D1151" i="1"/>
  <c r="H1151" i="1" s="1"/>
  <c r="C1151" i="1"/>
  <c r="H1150" i="1"/>
  <c r="D1150" i="1"/>
  <c r="G1150" i="1" s="1"/>
  <c r="C1150" i="1"/>
  <c r="H1149" i="1"/>
  <c r="D1149" i="1"/>
  <c r="G1149" i="1" s="1"/>
  <c r="C1149" i="1"/>
  <c r="D1148" i="1"/>
  <c r="H1148" i="1" s="1"/>
  <c r="C1148" i="1"/>
  <c r="D1147" i="1"/>
  <c r="H1147" i="1" s="1"/>
  <c r="C1147" i="1"/>
  <c r="H1146" i="1"/>
  <c r="G1146" i="1"/>
  <c r="D1146" i="1"/>
  <c r="C1146" i="1"/>
  <c r="D1145" i="1"/>
  <c r="H1145" i="1" s="1"/>
  <c r="C1145" i="1"/>
  <c r="D1144" i="1"/>
  <c r="G1144" i="1" s="1"/>
  <c r="C1144" i="1"/>
  <c r="D1143" i="1"/>
  <c r="H1143" i="1" s="1"/>
  <c r="C1143" i="1"/>
  <c r="D1142" i="1"/>
  <c r="H1142" i="1" s="1"/>
  <c r="C1142" i="1"/>
  <c r="C1141" i="1"/>
  <c r="D1140" i="1"/>
  <c r="H1140" i="1" s="1"/>
  <c r="C1140" i="1"/>
  <c r="D1139" i="1"/>
  <c r="H1139" i="1" s="1"/>
  <c r="C1139" i="1"/>
  <c r="D1138" i="1"/>
  <c r="H1138" i="1" s="1"/>
  <c r="C1138" i="1"/>
  <c r="H1137" i="1"/>
  <c r="D1137" i="1"/>
  <c r="G1137" i="1" s="1"/>
  <c r="C1137" i="1"/>
  <c r="H1136" i="1"/>
  <c r="D1136" i="1"/>
  <c r="G1136" i="1" s="1"/>
  <c r="C1136" i="1"/>
  <c r="D1135" i="1"/>
  <c r="H1135" i="1" s="1"/>
  <c r="C1135" i="1"/>
  <c r="D1134" i="1"/>
  <c r="H1134" i="1" s="1"/>
  <c r="C1134" i="1"/>
  <c r="D1133" i="1"/>
  <c r="H1133" i="1" s="1"/>
  <c r="C1133" i="1"/>
  <c r="C1132" i="1"/>
  <c r="H1131" i="1"/>
  <c r="G1131" i="1"/>
  <c r="D1131" i="1"/>
  <c r="C1131" i="1"/>
  <c r="D1130" i="1"/>
  <c r="H1130" i="1" s="1"/>
  <c r="C1130" i="1"/>
  <c r="D1129" i="1"/>
  <c r="H1129" i="1" s="1"/>
  <c r="C1129" i="1"/>
  <c r="D1128" i="1"/>
  <c r="H1128" i="1" s="1"/>
  <c r="C1128" i="1"/>
  <c r="G1127" i="1"/>
  <c r="D1127" i="1"/>
  <c r="H1127" i="1" s="1"/>
  <c r="C1127" i="1"/>
  <c r="D1126" i="1"/>
  <c r="H1126" i="1" s="1"/>
  <c r="C1126" i="1"/>
  <c r="D1125" i="1"/>
  <c r="H1125" i="1" s="1"/>
  <c r="C1125" i="1"/>
  <c r="G1123" i="1"/>
  <c r="D1123" i="1"/>
  <c r="H1123" i="1" s="1"/>
  <c r="C1123" i="1"/>
  <c r="H1122" i="1"/>
  <c r="G1122" i="1"/>
  <c r="D1122" i="1"/>
  <c r="C1122" i="1"/>
  <c r="H1121" i="1"/>
  <c r="G1121" i="1"/>
  <c r="D1121" i="1"/>
  <c r="C1121" i="1"/>
  <c r="D1120" i="1"/>
  <c r="H1120" i="1" s="1"/>
  <c r="C1120" i="1"/>
  <c r="H1119" i="1"/>
  <c r="G1119" i="1"/>
  <c r="D1119" i="1"/>
  <c r="C1119" i="1"/>
  <c r="D1118" i="1"/>
  <c r="H1118" i="1" s="1"/>
  <c r="C1118" i="1"/>
  <c r="H1117" i="1"/>
  <c r="G1117" i="1"/>
  <c r="D1117" i="1"/>
  <c r="C1117" i="1"/>
  <c r="D1116" i="1"/>
  <c r="H1116" i="1" s="1"/>
  <c r="C1116" i="1"/>
  <c r="G1115" i="1"/>
  <c r="D1115" i="1"/>
  <c r="H1115" i="1" s="1"/>
  <c r="C1115" i="1"/>
  <c r="D1114" i="1"/>
  <c r="H1114" i="1" s="1"/>
  <c r="C1114" i="1"/>
  <c r="G1113" i="1"/>
  <c r="D1113" i="1"/>
  <c r="H1113" i="1" s="1"/>
  <c r="C1113" i="1"/>
  <c r="C1112" i="1"/>
  <c r="D1111" i="1"/>
  <c r="H1111" i="1" s="1"/>
  <c r="C1111" i="1"/>
  <c r="G1110" i="1"/>
  <c r="D1110" i="1"/>
  <c r="H1110" i="1" s="1"/>
  <c r="C1110" i="1"/>
  <c r="G1109" i="1"/>
  <c r="D1109" i="1"/>
  <c r="H1109" i="1" s="1"/>
  <c r="C1109" i="1"/>
  <c r="D1108" i="1"/>
  <c r="H1108" i="1" s="1"/>
  <c r="C1108" i="1"/>
  <c r="D1107" i="1"/>
  <c r="H1107" i="1" s="1"/>
  <c r="C1107" i="1"/>
  <c r="G1106" i="1"/>
  <c r="D1106" i="1"/>
  <c r="H1106" i="1" s="1"/>
  <c r="C1106" i="1"/>
  <c r="G1105" i="1"/>
  <c r="D1105" i="1"/>
  <c r="H1105" i="1" s="1"/>
  <c r="C1105" i="1"/>
  <c r="H1104" i="1"/>
  <c r="G1104" i="1"/>
  <c r="D1104" i="1"/>
  <c r="C1104" i="1"/>
  <c r="H1103" i="1"/>
  <c r="G1103" i="1"/>
  <c r="D1103" i="1"/>
  <c r="C1103" i="1"/>
  <c r="D1102" i="1"/>
  <c r="H1102" i="1" s="1"/>
  <c r="C1102" i="1"/>
  <c r="G1101" i="1"/>
  <c r="D1101" i="1"/>
  <c r="H1101" i="1" s="1"/>
  <c r="C1101" i="1"/>
  <c r="H1100" i="1"/>
  <c r="D1100" i="1"/>
  <c r="G1100" i="1" s="1"/>
  <c r="C1100" i="1"/>
  <c r="D1099" i="1"/>
  <c r="H1099" i="1" s="1"/>
  <c r="C1099" i="1"/>
  <c r="D1098" i="1"/>
  <c r="H1098" i="1" s="1"/>
  <c r="C1098" i="1"/>
  <c r="H1097" i="1"/>
  <c r="D1097" i="1"/>
  <c r="G1097" i="1" s="1"/>
  <c r="C1097" i="1"/>
  <c r="D1096" i="1"/>
  <c r="H1096" i="1" s="1"/>
  <c r="C1096" i="1"/>
  <c r="D1095" i="1"/>
  <c r="G1095" i="1" s="1"/>
  <c r="C1095" i="1"/>
  <c r="C1094" i="1"/>
  <c r="G1092" i="1"/>
  <c r="D1092" i="1"/>
  <c r="C1092" i="1"/>
  <c r="H1092" i="1" s="1"/>
  <c r="H1091" i="1"/>
  <c r="G1091" i="1"/>
  <c r="D1091" i="1"/>
  <c r="C1091" i="1"/>
  <c r="H1090" i="1"/>
  <c r="G1090" i="1"/>
  <c r="D1090" i="1"/>
  <c r="C1090" i="1"/>
  <c r="D1089" i="1"/>
  <c r="H1089" i="1" s="1"/>
  <c r="C1089" i="1"/>
  <c r="H1088" i="1"/>
  <c r="D1088" i="1"/>
  <c r="G1088" i="1" s="1"/>
  <c r="C1088" i="1"/>
  <c r="C1087" i="1"/>
  <c r="D1086" i="1"/>
  <c r="H1086" i="1" s="1"/>
  <c r="C1086" i="1"/>
  <c r="G1085" i="1"/>
  <c r="D1085" i="1"/>
  <c r="H1085" i="1" s="1"/>
  <c r="C1085" i="1"/>
  <c r="G1084" i="1"/>
  <c r="D1084" i="1"/>
  <c r="C1084" i="1"/>
  <c r="H1084" i="1" s="1"/>
  <c r="D1083" i="1"/>
  <c r="C1083" i="1"/>
  <c r="D1082" i="1"/>
  <c r="H1082" i="1" s="1"/>
  <c r="C1082" i="1"/>
  <c r="G1082" i="1" s="1"/>
  <c r="D1081" i="1"/>
  <c r="G1080" i="1"/>
  <c r="D1080" i="1"/>
  <c r="H1080" i="1" s="1"/>
  <c r="C1080" i="1"/>
  <c r="D1079" i="1"/>
  <c r="H1079" i="1" s="1"/>
  <c r="C1079" i="1"/>
  <c r="D1078" i="1"/>
  <c r="G1078" i="1" s="1"/>
  <c r="C1078" i="1"/>
  <c r="H1078" i="1" s="1"/>
  <c r="H1077" i="1"/>
  <c r="D1077" i="1"/>
  <c r="G1077" i="1" s="1"/>
  <c r="C1077" i="1"/>
  <c r="D1076" i="1"/>
  <c r="G1076" i="1" s="1"/>
  <c r="C1076" i="1"/>
  <c r="H1073" i="1"/>
  <c r="G1073" i="1"/>
  <c r="D1073" i="1"/>
  <c r="C1073" i="1"/>
  <c r="D1072" i="1"/>
  <c r="H1072" i="1" s="1"/>
  <c r="C1072" i="1"/>
  <c r="H1071" i="1"/>
  <c r="D1071" i="1"/>
  <c r="G1071" i="1" s="1"/>
  <c r="C1071" i="1"/>
  <c r="H1070" i="1"/>
  <c r="G1070" i="1"/>
  <c r="D1070" i="1"/>
  <c r="C1070" i="1"/>
  <c r="H1069" i="1"/>
  <c r="D1069" i="1"/>
  <c r="G1069" i="1" s="1"/>
  <c r="C1069" i="1"/>
  <c r="D1068" i="1"/>
  <c r="H1068" i="1" s="1"/>
  <c r="C1068" i="1"/>
  <c r="H1067" i="1"/>
  <c r="G1067" i="1"/>
  <c r="D1067" i="1"/>
  <c r="C1067" i="1"/>
  <c r="D1066" i="1"/>
  <c r="H1066" i="1" s="1"/>
  <c r="C1066" i="1"/>
  <c r="H1065" i="1"/>
  <c r="D1065" i="1"/>
  <c r="G1065" i="1" s="1"/>
  <c r="C1065" i="1"/>
  <c r="H1064" i="1"/>
  <c r="D1064" i="1"/>
  <c r="G1064" i="1" s="1"/>
  <c r="C1064" i="1"/>
  <c r="H1063" i="1"/>
  <c r="G1063" i="1"/>
  <c r="D1063" i="1"/>
  <c r="C1063" i="1"/>
  <c r="D1062" i="1"/>
  <c r="H1062" i="1" s="1"/>
  <c r="C1062" i="1"/>
  <c r="C1061" i="1"/>
  <c r="H1060" i="1"/>
  <c r="D1060" i="1"/>
  <c r="C1060" i="1"/>
  <c r="D1059" i="1"/>
  <c r="C1059" i="1"/>
  <c r="H1059" i="1" s="1"/>
  <c r="D1058" i="1"/>
  <c r="H1058" i="1" s="1"/>
  <c r="C1058" i="1"/>
  <c r="D1057" i="1"/>
  <c r="C1057" i="1"/>
  <c r="G1056" i="1"/>
  <c r="D1056" i="1"/>
  <c r="H1056" i="1" s="1"/>
  <c r="C1056" i="1"/>
  <c r="D1055" i="1"/>
  <c r="H1055" i="1" s="1"/>
  <c r="C1055" i="1"/>
  <c r="H1054" i="1"/>
  <c r="G1054" i="1"/>
  <c r="D1054" i="1"/>
  <c r="C1054" i="1"/>
  <c r="H1053" i="1"/>
  <c r="G1053" i="1"/>
  <c r="D1053" i="1"/>
  <c r="C1053" i="1"/>
  <c r="D1052" i="1"/>
  <c r="C1052" i="1"/>
  <c r="H1052" i="1" s="1"/>
  <c r="D1051" i="1"/>
  <c r="H1051" i="1" s="1"/>
  <c r="C1051" i="1"/>
  <c r="D1049" i="1"/>
  <c r="C1049" i="1"/>
  <c r="H1049" i="1" s="1"/>
  <c r="H1048" i="1"/>
  <c r="G1048" i="1"/>
  <c r="D1048" i="1"/>
  <c r="C1048" i="1"/>
  <c r="D1047" i="1"/>
  <c r="C1047" i="1"/>
  <c r="H1047" i="1" s="1"/>
  <c r="D1046" i="1"/>
  <c r="C1046" i="1"/>
  <c r="D1045" i="1"/>
  <c r="C1045" i="1"/>
  <c r="H1045" i="1" s="1"/>
  <c r="D1044" i="1"/>
  <c r="H1044" i="1" s="1"/>
  <c r="C1044" i="1"/>
  <c r="D1043" i="1"/>
  <c r="H1043" i="1" s="1"/>
  <c r="C1043" i="1"/>
  <c r="D1042" i="1"/>
  <c r="H1042" i="1" s="1"/>
  <c r="C1042" i="1"/>
  <c r="D1041" i="1"/>
  <c r="G1041" i="1" s="1"/>
  <c r="C1041" i="1"/>
  <c r="H1041" i="1" s="1"/>
  <c r="D1040" i="1"/>
  <c r="C1040" i="1"/>
  <c r="D1039" i="1"/>
  <c r="G1039" i="1" s="1"/>
  <c r="C1039" i="1"/>
  <c r="D1038" i="1"/>
  <c r="H1038" i="1" s="1"/>
  <c r="C1038" i="1"/>
  <c r="H1037" i="1"/>
  <c r="D1037" i="1"/>
  <c r="G1037" i="1" s="1"/>
  <c r="C1037" i="1"/>
  <c r="D1036" i="1"/>
  <c r="H1036" i="1" s="1"/>
  <c r="C1036" i="1"/>
  <c r="D1035" i="1"/>
  <c r="C1035" i="1"/>
  <c r="D1034" i="1"/>
  <c r="C1034" i="1"/>
  <c r="H1033" i="1"/>
  <c r="D1033" i="1"/>
  <c r="C1033" i="1"/>
  <c r="D1032" i="1"/>
  <c r="H1032" i="1" s="1"/>
  <c r="C1032" i="1"/>
  <c r="D1031" i="1"/>
  <c r="C1031" i="1"/>
  <c r="G1031" i="1" s="1"/>
  <c r="D1030" i="1"/>
  <c r="G1030" i="1" s="1"/>
  <c r="C1030" i="1"/>
  <c r="H1030" i="1" s="1"/>
  <c r="H1029" i="1"/>
  <c r="G1029" i="1"/>
  <c r="D1029" i="1"/>
  <c r="C1029" i="1"/>
  <c r="D1028" i="1"/>
  <c r="H1028" i="1" s="1"/>
  <c r="C1028" i="1"/>
  <c r="D1027" i="1"/>
  <c r="C1027" i="1"/>
  <c r="G1027" i="1" s="1"/>
  <c r="H1026" i="1"/>
  <c r="G1026" i="1"/>
  <c r="D1026" i="1"/>
  <c r="C1026" i="1"/>
  <c r="D1025" i="1"/>
  <c r="C1025" i="1"/>
  <c r="C1024" i="1"/>
  <c r="H1023" i="1"/>
  <c r="D1023" i="1"/>
  <c r="C1023" i="1"/>
  <c r="D1022" i="1"/>
  <c r="C1022" i="1"/>
  <c r="H1021" i="1"/>
  <c r="G1021" i="1"/>
  <c r="D1021" i="1"/>
  <c r="C1021" i="1"/>
  <c r="D1020" i="1"/>
  <c r="C1020" i="1"/>
  <c r="H1020" i="1" s="1"/>
  <c r="D1019" i="1"/>
  <c r="H1019" i="1" s="1"/>
  <c r="C1019" i="1"/>
  <c r="D1018" i="1"/>
  <c r="C1018" i="1"/>
  <c r="D1016" i="1"/>
  <c r="C1016" i="1"/>
  <c r="H1016" i="1" s="1"/>
  <c r="D1015" i="1"/>
  <c r="H1015" i="1" s="1"/>
  <c r="C1015" i="1"/>
  <c r="G1015" i="1" s="1"/>
  <c r="D1014" i="1"/>
  <c r="C1014" i="1"/>
  <c r="H1014"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H647" i="1"/>
  <c r="D647" i="1"/>
  <c r="G647" i="1" s="1"/>
  <c r="C647" i="1"/>
  <c r="D646" i="1"/>
  <c r="H646" i="1" s="1"/>
  <c r="C646" i="1"/>
  <c r="H645" i="1"/>
  <c r="G645" i="1"/>
  <c r="D645" i="1"/>
  <c r="C645" i="1"/>
  <c r="C642" i="1"/>
  <c r="D641"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G422" i="1" s="1"/>
  <c r="C422" i="1"/>
  <c r="D421" i="1"/>
  <c r="G421" i="1" s="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G388" i="1"/>
  <c r="D388" i="1"/>
  <c r="H388" i="1" s="1"/>
  <c r="C388" i="1"/>
  <c r="H387" i="1"/>
  <c r="G387" i="1"/>
  <c r="D387" i="1"/>
  <c r="C387" i="1"/>
  <c r="H386" i="1"/>
  <c r="G386" i="1"/>
  <c r="D386" i="1"/>
  <c r="C386" i="1"/>
  <c r="H385" i="1"/>
  <c r="G385" i="1"/>
  <c r="D385" i="1"/>
  <c r="C385" i="1"/>
  <c r="H384" i="1"/>
  <c r="G384" i="1"/>
  <c r="D384" i="1"/>
  <c r="C384" i="1"/>
  <c r="D383" i="1"/>
  <c r="H382" i="1"/>
  <c r="G382" i="1"/>
  <c r="D382" i="1"/>
  <c r="C382" i="1"/>
  <c r="D381" i="1"/>
  <c r="G381" i="1" s="1"/>
  <c r="C381" i="1"/>
  <c r="D380" i="1"/>
  <c r="H380" i="1" s="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D300" i="1"/>
  <c r="G300" i="1" s="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D181" i="1"/>
  <c r="H181" i="1" s="1"/>
  <c r="C181" i="1"/>
  <c r="D180" i="1"/>
  <c r="H180" i="1" s="1"/>
  <c r="C180" i="1"/>
  <c r="H179" i="1"/>
  <c r="G179" i="1"/>
  <c r="D179" i="1"/>
  <c r="C179" i="1"/>
  <c r="D178" i="1"/>
  <c r="H178" i="1" s="1"/>
  <c r="C178" i="1"/>
  <c r="H177" i="1"/>
  <c r="D177" i="1"/>
  <c r="G177" i="1" s="1"/>
  <c r="C177" i="1"/>
  <c r="D176" i="1"/>
  <c r="H176" i="1" s="1"/>
  <c r="C176" i="1"/>
  <c r="H175" i="1"/>
  <c r="D175" i="1"/>
  <c r="G175" i="1" s="1"/>
  <c r="C175" i="1"/>
  <c r="C174" i="1"/>
  <c r="H173" i="1"/>
  <c r="G173" i="1"/>
  <c r="D173" i="1"/>
  <c r="C173" i="1"/>
  <c r="H172" i="1"/>
  <c r="G172" i="1"/>
  <c r="D172" i="1"/>
  <c r="C172" i="1"/>
  <c r="H171" i="1"/>
  <c r="D171" i="1"/>
  <c r="G171" i="1" s="1"/>
  <c r="C171" i="1"/>
  <c r="D170" i="1"/>
  <c r="H170" i="1" s="1"/>
  <c r="C170" i="1"/>
  <c r="G169" i="1"/>
  <c r="D169" i="1"/>
  <c r="H169" i="1" s="1"/>
  <c r="C169" i="1"/>
  <c r="H168" i="1"/>
  <c r="G168" i="1"/>
  <c r="D168" i="1"/>
  <c r="C168" i="1"/>
  <c r="H167" i="1"/>
  <c r="G167" i="1"/>
  <c r="D167" i="1"/>
  <c r="C167" i="1"/>
  <c r="C166" i="1"/>
  <c r="D165" i="1"/>
  <c r="G165" i="1" s="1"/>
  <c r="C165" i="1"/>
  <c r="D164" i="1"/>
  <c r="H164" i="1" s="1"/>
  <c r="C164" i="1"/>
  <c r="D163" i="1"/>
  <c r="G163" i="1" s="1"/>
  <c r="C163" i="1"/>
  <c r="D162" i="1"/>
  <c r="H162" i="1" s="1"/>
  <c r="C162" i="1"/>
  <c r="C161" i="1"/>
  <c r="C160" i="1"/>
  <c r="H159" i="1"/>
  <c r="G159" i="1"/>
  <c r="D159" i="1"/>
  <c r="C159" i="1"/>
  <c r="D158" i="1"/>
  <c r="H158" i="1" s="1"/>
  <c r="C158" i="1"/>
  <c r="H157" i="1"/>
  <c r="G157" i="1"/>
  <c r="D157" i="1"/>
  <c r="C157" i="1"/>
  <c r="D156" i="1"/>
  <c r="H156" i="1" s="1"/>
  <c r="C156" i="1"/>
  <c r="D155" i="1"/>
  <c r="G155" i="1" s="1"/>
  <c r="C155" i="1"/>
  <c r="H154" i="1"/>
  <c r="G154" i="1"/>
  <c r="D154" i="1"/>
  <c r="C154" i="1"/>
  <c r="H153" i="1"/>
  <c r="D153" i="1"/>
  <c r="G153" i="1" s="1"/>
  <c r="C153" i="1"/>
  <c r="H152" i="1"/>
  <c r="G152" i="1"/>
  <c r="D152" i="1"/>
  <c r="C152"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44" i="9" l="1"/>
  <c r="B244" i="9" s="1"/>
  <c r="C1585" i="1"/>
  <c r="H1585" i="1" s="1"/>
  <c r="H1184" i="1"/>
  <c r="H1388" i="1"/>
  <c r="E311" i="9"/>
  <c r="B311" i="9" s="1"/>
  <c r="H1510" i="1"/>
  <c r="G1513" i="1"/>
  <c r="I30" i="3"/>
  <c r="H1592" i="1"/>
  <c r="H1541" i="1"/>
  <c r="H1686" i="1"/>
  <c r="C1681" i="1"/>
  <c r="H1681" i="1" s="1"/>
  <c r="C1540" i="1"/>
  <c r="H1540" i="1"/>
  <c r="E320" i="9"/>
  <c r="B320" i="9" s="1"/>
  <c r="G1341" i="1"/>
  <c r="H1340" i="1"/>
  <c r="G1387" i="1"/>
  <c r="G1385" i="1"/>
  <c r="G1384" i="1"/>
  <c r="H1200" i="1"/>
  <c r="E319" i="9"/>
  <c r="B319" i="9" s="1"/>
  <c r="H1339" i="1"/>
  <c r="H1257" i="1"/>
  <c r="G1305" i="1"/>
  <c r="E5" i="7"/>
  <c r="D1539" i="1"/>
  <c r="H1539" i="1" s="1"/>
  <c r="D5" i="7"/>
  <c r="H34" i="3"/>
  <c r="C1555" i="1"/>
  <c r="G1557" i="1"/>
  <c r="H1557" i="1"/>
  <c r="H1556" i="1"/>
  <c r="G1339" i="1"/>
  <c r="G1338" i="1"/>
  <c r="G1334" i="1"/>
  <c r="G1333" i="1"/>
  <c r="G1332" i="1"/>
  <c r="G1331" i="1"/>
  <c r="G1330" i="1"/>
  <c r="G1328" i="1"/>
  <c r="G1326" i="1"/>
  <c r="G1316" i="1"/>
  <c r="G1314" i="1"/>
  <c r="G1313" i="1"/>
  <c r="G1309" i="1"/>
  <c r="G1306" i="1"/>
  <c r="G1304" i="1"/>
  <c r="G1300" i="1"/>
  <c r="G1302" i="1"/>
  <c r="G1254" i="1"/>
  <c r="G1253" i="1"/>
  <c r="E333" i="9"/>
  <c r="B333" i="9" s="1"/>
  <c r="E332" i="9"/>
  <c r="B332" i="9" s="1"/>
  <c r="G1248" i="1"/>
  <c r="G1244" i="1"/>
  <c r="G1241" i="1"/>
  <c r="E219" i="5"/>
  <c r="H339" i="9" s="1"/>
  <c r="G1242" i="1"/>
  <c r="G1238" i="1"/>
  <c r="G1236" i="1"/>
  <c r="G1234" i="1"/>
  <c r="B331" i="9"/>
  <c r="E330" i="9"/>
  <c r="B330" i="9" s="1"/>
  <c r="E326" i="9"/>
  <c r="B326" i="9" s="1"/>
  <c r="G1231" i="1"/>
  <c r="E325" i="9"/>
  <c r="B325" i="9" s="1"/>
  <c r="G1228" i="1"/>
  <c r="B323" i="9"/>
  <c r="E321" i="9"/>
  <c r="B321" i="9" s="1"/>
  <c r="D1224" i="1"/>
  <c r="G1219" i="1"/>
  <c r="G1217" i="1"/>
  <c r="G1215" i="1"/>
  <c r="D1208" i="1"/>
  <c r="H1208" i="1" s="1"/>
  <c r="H338" i="9"/>
  <c r="D1207" i="1"/>
  <c r="G1209" i="1"/>
  <c r="G1200" i="1"/>
  <c r="G1186" i="1"/>
  <c r="H1179" i="1"/>
  <c r="G1178" i="1"/>
  <c r="H1176" i="1"/>
  <c r="G1176" i="1"/>
  <c r="F171" i="5"/>
  <c r="G1175" i="1"/>
  <c r="E317" i="9"/>
  <c r="B317" i="9" s="1"/>
  <c r="G1172" i="1"/>
  <c r="G1170" i="1"/>
  <c r="E318" i="9"/>
  <c r="B318" i="9" s="1"/>
  <c r="G1169" i="1"/>
  <c r="E313" i="9"/>
  <c r="G1168" i="1"/>
  <c r="G1166" i="1"/>
  <c r="G1162" i="1"/>
  <c r="G1160" i="1"/>
  <c r="G1153" i="1"/>
  <c r="G1151" i="1"/>
  <c r="G1148" i="1"/>
  <c r="G1147" i="1"/>
  <c r="D1141" i="1"/>
  <c r="H1141" i="1" s="1"/>
  <c r="G1145" i="1"/>
  <c r="H1144" i="1"/>
  <c r="G1143" i="1"/>
  <c r="G1140" i="1"/>
  <c r="G1142" i="1"/>
  <c r="G1139" i="1"/>
  <c r="G1138" i="1"/>
  <c r="G1135" i="1"/>
  <c r="G1134" i="1"/>
  <c r="G1132" i="1"/>
  <c r="G1133" i="1"/>
  <c r="E119" i="5"/>
  <c r="D1124" i="1" s="1"/>
  <c r="G1130" i="1"/>
  <c r="G1129" i="1"/>
  <c r="G1128" i="1"/>
  <c r="G1126" i="1"/>
  <c r="G1125" i="1"/>
  <c r="G1120" i="1"/>
  <c r="G1118" i="1"/>
  <c r="G1116" i="1"/>
  <c r="G1114" i="1"/>
  <c r="H314" i="9"/>
  <c r="G1112" i="1"/>
  <c r="G1111" i="1"/>
  <c r="G1108" i="1"/>
  <c r="G1107" i="1"/>
  <c r="G1102" i="1"/>
  <c r="G1099" i="1"/>
  <c r="G1098" i="1"/>
  <c r="E88" i="5"/>
  <c r="D1093" i="1" s="1"/>
  <c r="G1096" i="1"/>
  <c r="D1094" i="1"/>
  <c r="H1094" i="1" s="1"/>
  <c r="H1095" i="1"/>
  <c r="G1089" i="1"/>
  <c r="G1086" i="1"/>
  <c r="H1083" i="1"/>
  <c r="G1083" i="1"/>
  <c r="C1081" i="1"/>
  <c r="H1081" i="1" s="1"/>
  <c r="E70" i="5"/>
  <c r="D1075" i="1" s="1"/>
  <c r="G1079" i="1"/>
  <c r="H1076" i="1"/>
  <c r="G1072" i="1"/>
  <c r="G1068" i="1"/>
  <c r="G1066" i="1"/>
  <c r="H1061" i="1"/>
  <c r="G1062" i="1"/>
  <c r="H1057" i="1"/>
  <c r="G1058" i="1"/>
  <c r="G1055" i="1"/>
  <c r="G1051" i="1"/>
  <c r="H1046" i="1"/>
  <c r="H1040" i="1"/>
  <c r="G1044" i="1"/>
  <c r="G1043" i="1"/>
  <c r="G1042" i="1"/>
  <c r="G1038" i="1"/>
  <c r="G1036" i="1"/>
  <c r="G1028" i="1"/>
  <c r="G1019" i="1"/>
  <c r="G1032" i="1"/>
  <c r="G653" i="1"/>
  <c r="E296" i="9"/>
  <c r="B296" i="9" s="1"/>
  <c r="G1266" i="1"/>
  <c r="G1262" i="1"/>
  <c r="G1258" i="1"/>
  <c r="H1264" i="1"/>
  <c r="F260" i="5"/>
  <c r="H636" i="1"/>
  <c r="G1260" i="1"/>
  <c r="H1265" i="1"/>
  <c r="H1260" i="1"/>
  <c r="G635" i="1"/>
  <c r="E648" i="4"/>
  <c r="D642" i="1" s="1"/>
  <c r="G642" i="1" s="1"/>
  <c r="H421" i="1"/>
  <c r="E31" i="9"/>
  <c r="B31" i="9" s="1"/>
  <c r="E324" i="9"/>
  <c r="B324" i="9" s="1"/>
  <c r="G1521" i="1"/>
  <c r="H1521" i="1"/>
  <c r="F114" i="6"/>
  <c r="G1510" i="1"/>
  <c r="H1513" i="1"/>
  <c r="H1511" i="1"/>
  <c r="G1680" i="1"/>
  <c r="H1620" i="1"/>
  <c r="H1613" i="1"/>
  <c r="H1611" i="1"/>
  <c r="C1604" i="1"/>
  <c r="G1604" i="1" s="1"/>
  <c r="G1607" i="1"/>
  <c r="G1606" i="1"/>
  <c r="D44" i="8"/>
  <c r="C1621" i="1" s="1"/>
  <c r="H1621" i="1" s="1"/>
  <c r="G1602" i="1"/>
  <c r="H1603" i="1"/>
  <c r="G1594" i="1"/>
  <c r="G1591" i="1"/>
  <c r="G1587" i="1"/>
  <c r="G1586" i="1"/>
  <c r="C1583" i="1"/>
  <c r="H1583" i="1" s="1"/>
  <c r="G1585" i="1"/>
  <c r="G1584" i="1"/>
  <c r="G1383" i="1"/>
  <c r="G1382" i="1"/>
  <c r="G1370" i="1"/>
  <c r="G1340" i="1"/>
  <c r="G1311" i="1"/>
  <c r="H1278" i="1"/>
  <c r="G1278" i="1"/>
  <c r="G1281" i="1"/>
  <c r="G1287" i="1"/>
  <c r="E255" i="5"/>
  <c r="D1259" i="1" s="1"/>
  <c r="G1264" i="1"/>
  <c r="G1265" i="1"/>
  <c r="G1261" i="1"/>
  <c r="E303" i="9"/>
  <c r="B303" i="9" s="1"/>
  <c r="G1256" i="1"/>
  <c r="E340" i="9"/>
  <c r="B340" i="9" s="1"/>
  <c r="G1251" i="1"/>
  <c r="G1201" i="1"/>
  <c r="D1185" i="1"/>
  <c r="H1185" i="1" s="1"/>
  <c r="G1188" i="1"/>
  <c r="G1184" i="1"/>
  <c r="H1183" i="1"/>
  <c r="G1183" i="1"/>
  <c r="G1179" i="1"/>
  <c r="G1155" i="1"/>
  <c r="G1161" i="1"/>
  <c r="E307" i="9"/>
  <c r="B307" i="9" s="1"/>
  <c r="F82" i="5"/>
  <c r="H1087" i="1"/>
  <c r="G1087" i="1"/>
  <c r="F341" i="9"/>
  <c r="B341" i="9" s="1"/>
  <c r="G1060" i="1"/>
  <c r="G1057" i="1"/>
  <c r="G1059" i="1"/>
  <c r="C1050" i="1"/>
  <c r="G1052" i="1"/>
  <c r="G1049" i="1"/>
  <c r="G1047" i="1"/>
  <c r="G1046" i="1"/>
  <c r="G1045" i="1"/>
  <c r="G1040" i="1"/>
  <c r="H1034" i="1"/>
  <c r="H1039" i="1"/>
  <c r="G1035" i="1"/>
  <c r="F29" i="5"/>
  <c r="H1035" i="1"/>
  <c r="G1034" i="1"/>
  <c r="G1033" i="1"/>
  <c r="H1031" i="1"/>
  <c r="H1027" i="1"/>
  <c r="G1024" i="1"/>
  <c r="E12" i="5"/>
  <c r="D1017" i="1" s="1"/>
  <c r="H1024" i="1"/>
  <c r="G1025" i="1"/>
  <c r="F19" i="5"/>
  <c r="H1025" i="1"/>
  <c r="G1023" i="1"/>
  <c r="H1022" i="1"/>
  <c r="H1018" i="1"/>
  <c r="G1022" i="1"/>
  <c r="G1018" i="1"/>
  <c r="G1020" i="1"/>
  <c r="G1016" i="1"/>
  <c r="F8" i="5"/>
  <c r="H1013" i="1"/>
  <c r="G1013" i="1"/>
  <c r="G1014" i="1"/>
  <c r="E312" i="9"/>
  <c r="B312" i="9" s="1"/>
  <c r="G848" i="1"/>
  <c r="E57" i="9"/>
  <c r="B57" i="9" s="1"/>
  <c r="E51" i="9"/>
  <c r="B51" i="9" s="1"/>
  <c r="G727" i="1"/>
  <c r="B237" i="9"/>
  <c r="G678" i="1"/>
  <c r="G676" i="1"/>
  <c r="G648" i="1"/>
  <c r="G646" i="1"/>
  <c r="F656" i="4"/>
  <c r="G649" i="1"/>
  <c r="G408" i="1"/>
  <c r="G407" i="1"/>
  <c r="G389" i="1"/>
  <c r="H381" i="1"/>
  <c r="G380" i="1"/>
  <c r="G374" i="1"/>
  <c r="E373" i="4"/>
  <c r="D368" i="1" s="1"/>
  <c r="G375" i="1"/>
  <c r="H423" i="1"/>
  <c r="G423" i="1"/>
  <c r="G299" i="1"/>
  <c r="H422" i="1"/>
  <c r="E273" i="4"/>
  <c r="D269" i="1" s="1"/>
  <c r="G270" i="1"/>
  <c r="G272" i="1"/>
  <c r="G265" i="1"/>
  <c r="G267" i="1"/>
  <c r="G198" i="1"/>
  <c r="G212" i="1"/>
  <c r="F216" i="4"/>
  <c r="H190" i="1"/>
  <c r="E53" i="9"/>
  <c r="B53" i="9" s="1"/>
  <c r="H182" i="1"/>
  <c r="G181" i="1"/>
  <c r="F239" i="9"/>
  <c r="B239" i="9" s="1"/>
  <c r="E52" i="9"/>
  <c r="B52" i="9" s="1"/>
  <c r="G180" i="1"/>
  <c r="G178" i="1"/>
  <c r="G176" i="1"/>
  <c r="H174" i="1"/>
  <c r="G174" i="1"/>
  <c r="F178" i="4"/>
  <c r="G170" i="1"/>
  <c r="F170" i="4"/>
  <c r="H166" i="1"/>
  <c r="G166" i="1"/>
  <c r="H165" i="1"/>
  <c r="G164" i="1"/>
  <c r="H163" i="1"/>
  <c r="E49" i="9"/>
  <c r="B49" i="9" s="1"/>
  <c r="G161" i="1"/>
  <c r="H161" i="1"/>
  <c r="G162" i="1"/>
  <c r="G156" i="1"/>
  <c r="G158" i="1"/>
  <c r="H155" i="1"/>
  <c r="E48" i="9"/>
  <c r="B48" i="9" s="1"/>
  <c r="E153" i="4"/>
  <c r="D149" i="1" s="1"/>
  <c r="G149" i="1" s="1"/>
  <c r="F154" i="4"/>
  <c r="H149" i="1"/>
  <c r="H151" i="1"/>
  <c r="H24" i="9"/>
  <c r="G150" i="1"/>
  <c r="G133" i="1"/>
  <c r="G132" i="1"/>
  <c r="G131" i="1"/>
  <c r="G125" i="1"/>
  <c r="G126" i="1"/>
  <c r="G122" i="1"/>
  <c r="G124" i="1"/>
  <c r="F106" i="4"/>
  <c r="F236" i="9"/>
  <c r="B236" i="9" s="1"/>
  <c r="H79" i="1"/>
  <c r="G79" i="1"/>
  <c r="G81" i="1"/>
  <c r="G66" i="1"/>
  <c r="E35" i="9"/>
  <c r="B35" i="9" s="1"/>
  <c r="E49" i="4"/>
  <c r="D45" i="1" s="1"/>
  <c r="G65" i="1"/>
  <c r="E36" i="9"/>
  <c r="B36" i="9" s="1"/>
  <c r="E327" i="9"/>
  <c r="B327" i="9" s="1"/>
  <c r="H35" i="1"/>
  <c r="G35" i="1"/>
  <c r="J1554" i="1"/>
  <c r="H1554" i="1"/>
  <c r="H1578" i="1"/>
  <c r="J1578" i="1"/>
  <c r="H1597" i="1"/>
  <c r="E430" i="4"/>
  <c r="D536" i="4"/>
  <c r="F550" i="4"/>
  <c r="C258" i="1"/>
  <c r="C544" i="1"/>
  <c r="C556" i="1"/>
  <c r="G1456" i="1"/>
  <c r="G1461" i="1"/>
  <c r="H1465" i="1"/>
  <c r="G1472" i="1"/>
  <c r="G1477" i="1"/>
  <c r="H1534" i="1"/>
  <c r="G1540" i="1"/>
  <c r="J1561" i="1"/>
  <c r="H1561" i="1"/>
  <c r="G1561" i="1"/>
  <c r="I1561" i="1" s="1"/>
  <c r="G1573" i="1"/>
  <c r="J1573" i="1"/>
  <c r="H1573" i="1"/>
  <c r="H1651" i="1"/>
  <c r="H1685" i="1"/>
  <c r="J1549" i="1"/>
  <c r="H1549" i="1"/>
  <c r="G1549" i="1"/>
  <c r="I1549" i="1" s="1"/>
  <c r="G1580" i="1"/>
  <c r="J1580" i="1"/>
  <c r="H1580" i="1"/>
  <c r="G1593" i="1"/>
  <c r="G1658" i="1"/>
  <c r="H1665" i="1"/>
  <c r="G1665" i="1"/>
  <c r="D356" i="1"/>
  <c r="H356" i="1" s="1"/>
  <c r="G1454" i="1"/>
  <c r="G1459" i="1"/>
  <c r="H1463" i="1"/>
  <c r="G1470" i="1"/>
  <c r="G1475" i="1"/>
  <c r="G1487" i="1"/>
  <c r="G1492" i="1"/>
  <c r="G1495" i="1"/>
  <c r="G1500" i="1"/>
  <c r="G1503" i="1"/>
  <c r="G1508" i="1"/>
  <c r="G1511" i="1"/>
  <c r="G1516" i="1"/>
  <c r="G1519" i="1"/>
  <c r="G1524" i="1"/>
  <c r="G1527" i="1"/>
  <c r="G1535" i="1"/>
  <c r="J1550" i="1"/>
  <c r="H1550" i="1"/>
  <c r="G1554" i="1"/>
  <c r="I1554" i="1" s="1"/>
  <c r="J1559" i="1"/>
  <c r="H1559" i="1"/>
  <c r="G1578" i="1"/>
  <c r="I1578" i="1" s="1"/>
  <c r="G1652" i="1"/>
  <c r="H1652" i="1"/>
  <c r="E134" i="4"/>
  <c r="F135" i="4"/>
  <c r="F526" i="4"/>
  <c r="D522" i="4"/>
  <c r="G1457" i="1"/>
  <c r="G1473" i="1"/>
  <c r="G1541" i="1"/>
  <c r="I1541" i="1" s="1"/>
  <c r="I1543" i="1"/>
  <c r="I1545" i="1"/>
  <c r="G1559" i="1"/>
  <c r="I1559" i="1" s="1"/>
  <c r="J1562" i="1"/>
  <c r="J1564" i="1"/>
  <c r="H1564" i="1"/>
  <c r="J1576" i="1"/>
  <c r="H1576" i="1"/>
  <c r="F129" i="4"/>
  <c r="E125" i="4"/>
  <c r="D121" i="1" s="1"/>
  <c r="G1455" i="1"/>
  <c r="G1471" i="1"/>
  <c r="G1493" i="1"/>
  <c r="G1501" i="1"/>
  <c r="G1509" i="1"/>
  <c r="I1550" i="1"/>
  <c r="I1576" i="1"/>
  <c r="H1682" i="1"/>
  <c r="G1682" i="1"/>
  <c r="D49" i="4"/>
  <c r="F50" i="4"/>
  <c r="C383" i="1"/>
  <c r="G1453" i="1"/>
  <c r="G1469" i="1"/>
  <c r="J1541" i="1"/>
  <c r="I1564" i="1"/>
  <c r="H1569" i="1"/>
  <c r="J1569" i="1"/>
  <c r="G1569" i="1"/>
  <c r="I1574" i="1"/>
  <c r="G1610" i="1"/>
  <c r="H1617" i="1"/>
  <c r="G1617" i="1"/>
  <c r="G1634" i="1"/>
  <c r="G1669" i="1"/>
  <c r="H1669" i="1"/>
  <c r="E82" i="4"/>
  <c r="D78" i="1" s="1"/>
  <c r="F83" i="4"/>
  <c r="G24" i="9"/>
  <c r="F153" i="4"/>
  <c r="D152" i="4"/>
  <c r="E597" i="4"/>
  <c r="D591" i="1" s="1"/>
  <c r="F361" i="4"/>
  <c r="D3" i="1"/>
  <c r="G1467" i="1"/>
  <c r="G1483" i="1"/>
  <c r="G1491" i="1"/>
  <c r="G1499" i="1"/>
  <c r="G1507" i="1"/>
  <c r="G1515" i="1"/>
  <c r="G1523" i="1"/>
  <c r="G1531" i="1"/>
  <c r="J1542" i="1"/>
  <c r="G1542" i="1"/>
  <c r="I1542" i="1" s="1"/>
  <c r="J1546" i="1"/>
  <c r="H1546" i="1"/>
  <c r="G1546" i="1"/>
  <c r="J1553" i="1"/>
  <c r="H1553" i="1"/>
  <c r="G1553" i="1"/>
  <c r="I1553" i="1" s="1"/>
  <c r="J1567" i="1"/>
  <c r="G202" i="9"/>
  <c r="E202" i="9" s="1"/>
  <c r="B202" i="9" s="1"/>
  <c r="D7" i="4"/>
  <c r="E164" i="4"/>
  <c r="F164" i="4" s="1"/>
  <c r="F165" i="4"/>
  <c r="D119" i="5"/>
  <c r="F127" i="5"/>
  <c r="H1558" i="1"/>
  <c r="G1571" i="1"/>
  <c r="H1575" i="1"/>
  <c r="D230" i="4"/>
  <c r="G315" i="9"/>
  <c r="G316" i="9"/>
  <c r="D147" i="5"/>
  <c r="F150" i="5"/>
  <c r="D125" i="4"/>
  <c r="F126" i="4"/>
  <c r="F309" i="4"/>
  <c r="D308" i="4"/>
  <c r="E321" i="4"/>
  <c r="F327" i="4"/>
  <c r="F407" i="4"/>
  <c r="F427" i="4"/>
  <c r="F492" i="4"/>
  <c r="D255" i="5"/>
  <c r="F256" i="5"/>
  <c r="E141" i="6"/>
  <c r="D51" i="8"/>
  <c r="C1639" i="1"/>
  <c r="G1558" i="1"/>
  <c r="G1560" i="1"/>
  <c r="I1560" i="1" s="1"/>
  <c r="H1565" i="1"/>
  <c r="I1565" i="1" s="1"/>
  <c r="H1566" i="1"/>
  <c r="I1566" i="1" s="1"/>
  <c r="H1571" i="1"/>
  <c r="G1575" i="1"/>
  <c r="I1575" i="1" s="1"/>
  <c r="G1577" i="1"/>
  <c r="G1582" i="1"/>
  <c r="H1588" i="1"/>
  <c r="G1601" i="1"/>
  <c r="H1605" i="1"/>
  <c r="G1618" i="1"/>
  <c r="G1625" i="1"/>
  <c r="H1629" i="1"/>
  <c r="G1649" i="1"/>
  <c r="H1653" i="1"/>
  <c r="G1666" i="1"/>
  <c r="H1683" i="1"/>
  <c r="G1548" i="1"/>
  <c r="I1548" i="1" s="1"/>
  <c r="G1552" i="1"/>
  <c r="I1552" i="1" s="1"/>
  <c r="G1568" i="1"/>
  <c r="I1568" i="1" s="1"/>
  <c r="H1572" i="1"/>
  <c r="F208" i="4"/>
  <c r="D273" i="4"/>
  <c r="D373" i="4"/>
  <c r="D219" i="5"/>
  <c r="F220" i="5"/>
  <c r="H1562" i="1"/>
  <c r="I1562" i="1" s="1"/>
  <c r="G1567" i="1"/>
  <c r="I1567" i="1" s="1"/>
  <c r="H1667" i="1"/>
  <c r="D140" i="4"/>
  <c r="E230" i="4"/>
  <c r="D226" i="1" s="1"/>
  <c r="F393" i="4"/>
  <c r="F578" i="4"/>
  <c r="G336" i="9"/>
  <c r="D431" i="4"/>
  <c r="D479" i="4"/>
  <c r="D597" i="4"/>
  <c r="F607" i="4"/>
  <c r="G156" i="9"/>
  <c r="E156" i="9" s="1"/>
  <c r="B156" i="9" s="1"/>
  <c r="E148" i="9"/>
  <c r="B148" i="9" s="1"/>
  <c r="D5" i="6"/>
  <c r="F6" i="6"/>
  <c r="B32" i="9"/>
  <c r="E56" i="9"/>
  <c r="B56" i="9" s="1"/>
  <c r="E92" i="9"/>
  <c r="B92" i="9" s="1"/>
  <c r="E108" i="9"/>
  <c r="B108" i="9" s="1"/>
  <c r="E124" i="9"/>
  <c r="B124" i="9" s="1"/>
  <c r="E140" i="9"/>
  <c r="B140" i="9" s="1"/>
  <c r="D647" i="4"/>
  <c r="G204" i="9"/>
  <c r="E204" i="9" s="1"/>
  <c r="B204" i="9" s="1"/>
  <c r="D70" i="5"/>
  <c r="F71" i="5"/>
  <c r="D88" i="5"/>
  <c r="F252" i="5"/>
  <c r="D89" i="6"/>
  <c r="B66" i="9"/>
  <c r="D629" i="4"/>
  <c r="G188" i="9"/>
  <c r="E188" i="9" s="1"/>
  <c r="B188" i="9" s="1"/>
  <c r="F426" i="4"/>
  <c r="H180" i="9"/>
  <c r="F529" i="4"/>
  <c r="D12" i="5"/>
  <c r="F13" i="5"/>
  <c r="F115" i="6"/>
  <c r="E40" i="9"/>
  <c r="B40" i="9" s="1"/>
  <c r="B74" i="9"/>
  <c r="B81" i="9"/>
  <c r="E172" i="9"/>
  <c r="B172" i="9" s="1"/>
  <c r="E178" i="5"/>
  <c r="E337" i="9"/>
  <c r="B337" i="9" s="1"/>
  <c r="D203" i="5"/>
  <c r="D177" i="5" s="1"/>
  <c r="D35" i="6"/>
  <c r="I10" i="9"/>
  <c r="E79" i="9"/>
  <c r="B79" i="9" s="1"/>
  <c r="G183" i="9"/>
  <c r="E183" i="9" s="1"/>
  <c r="B183" i="9" s="1"/>
  <c r="G191" i="9"/>
  <c r="E191" i="9" s="1"/>
  <c r="B191" i="9" s="1"/>
  <c r="G199" i="9"/>
  <c r="E199" i="9" s="1"/>
  <c r="B199" i="9" s="1"/>
  <c r="L207" i="9"/>
  <c r="F207" i="9" s="1"/>
  <c r="B207" i="9" s="1"/>
  <c r="G211" i="9"/>
  <c r="E211" i="9" s="1"/>
  <c r="B211" i="9" s="1"/>
  <c r="G215" i="9"/>
  <c r="E215" i="9" s="1"/>
  <c r="B215" i="9" s="1"/>
  <c r="G219" i="9"/>
  <c r="E219" i="9" s="1"/>
  <c r="B219" i="9" s="1"/>
  <c r="G223" i="9"/>
  <c r="E223" i="9" s="1"/>
  <c r="B223" i="9" s="1"/>
  <c r="G227" i="9"/>
  <c r="E227" i="9" s="1"/>
  <c r="B227" i="9" s="1"/>
  <c r="B261" i="9"/>
  <c r="F267" i="9"/>
  <c r="B267" i="9" s="1"/>
  <c r="E85" i="9"/>
  <c r="B85" i="9" s="1"/>
  <c r="G181" i="9"/>
  <c r="E181" i="9" s="1"/>
  <c r="B181" i="9" s="1"/>
  <c r="G189" i="9"/>
  <c r="E189" i="9" s="1"/>
  <c r="B189" i="9" s="1"/>
  <c r="G197" i="9"/>
  <c r="E197" i="9" s="1"/>
  <c r="B197" i="9" s="1"/>
  <c r="G205" i="9"/>
  <c r="E205" i="9" s="1"/>
  <c r="B205" i="9" s="1"/>
  <c r="F298" i="9"/>
  <c r="G314" i="9"/>
  <c r="H315" i="9"/>
  <c r="H316" i="9"/>
  <c r="E87" i="9"/>
  <c r="B87" i="9" s="1"/>
  <c r="E93" i="9"/>
  <c r="B93" i="9" s="1"/>
  <c r="E95" i="9"/>
  <c r="B95" i="9" s="1"/>
  <c r="E101" i="9"/>
  <c r="B101" i="9" s="1"/>
  <c r="E103" i="9"/>
  <c r="B103" i="9" s="1"/>
  <c r="E109" i="9"/>
  <c r="B109" i="9" s="1"/>
  <c r="E111" i="9"/>
  <c r="B111" i="9" s="1"/>
  <c r="E117" i="9"/>
  <c r="B117" i="9" s="1"/>
  <c r="E119" i="9"/>
  <c r="B119" i="9" s="1"/>
  <c r="E125" i="9"/>
  <c r="B125" i="9" s="1"/>
  <c r="E127" i="9"/>
  <c r="B127" i="9" s="1"/>
  <c r="E133" i="9"/>
  <c r="B133" i="9" s="1"/>
  <c r="E135" i="9"/>
  <c r="B135" i="9" s="1"/>
  <c r="E143" i="9"/>
  <c r="B143" i="9" s="1"/>
  <c r="E151" i="9"/>
  <c r="B151" i="9" s="1"/>
  <c r="E157" i="9"/>
  <c r="B157" i="9" s="1"/>
  <c r="E159" i="9"/>
  <c r="B159" i="9" s="1"/>
  <c r="E167" i="9"/>
  <c r="B167" i="9" s="1"/>
  <c r="G179" i="9"/>
  <c r="G184" i="9"/>
  <c r="E184" i="9" s="1"/>
  <c r="B184" i="9" s="1"/>
  <c r="G192" i="9"/>
  <c r="E192" i="9" s="1"/>
  <c r="B192" i="9" s="1"/>
  <c r="G200" i="9"/>
  <c r="E200" i="9" s="1"/>
  <c r="B200" i="9" s="1"/>
  <c r="M228" i="9"/>
  <c r="B283" i="9"/>
  <c r="B289" i="9"/>
  <c r="G180" i="9"/>
  <c r="E180" i="9" s="1"/>
  <c r="B180" i="9" s="1"/>
  <c r="H309" i="9"/>
  <c r="G178" i="9"/>
  <c r="E178" i="9" s="1"/>
  <c r="B178" i="9" s="1"/>
  <c r="G176" i="9"/>
  <c r="E176" i="9" s="1"/>
  <c r="B176" i="9" s="1"/>
  <c r="G174" i="9"/>
  <c r="E174" i="9" s="1"/>
  <c r="B174" i="9" s="1"/>
  <c r="G309" i="9"/>
  <c r="G302" i="9"/>
  <c r="E302" i="9" s="1"/>
  <c r="B302" i="9" s="1"/>
  <c r="G300" i="9"/>
  <c r="E300" i="9" s="1"/>
  <c r="B300" i="9" s="1"/>
  <c r="H310" i="9"/>
  <c r="E310" i="9" s="1"/>
  <c r="B310" i="9" s="1"/>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73" i="9"/>
  <c r="G187" i="9"/>
  <c r="E187" i="9" s="1"/>
  <c r="B187" i="9" s="1"/>
  <c r="G195" i="9"/>
  <c r="E195" i="9" s="1"/>
  <c r="B195" i="9" s="1"/>
  <c r="G203" i="9"/>
  <c r="E203" i="9" s="1"/>
  <c r="B203" i="9" s="1"/>
  <c r="G209" i="9"/>
  <c r="E209" i="9" s="1"/>
  <c r="B209" i="9" s="1"/>
  <c r="G213" i="9"/>
  <c r="E213" i="9" s="1"/>
  <c r="B213" i="9" s="1"/>
  <c r="G217" i="9"/>
  <c r="E217" i="9" s="1"/>
  <c r="B217" i="9" s="1"/>
  <c r="G221" i="9"/>
  <c r="E221" i="9" s="1"/>
  <c r="B221" i="9" s="1"/>
  <c r="G225" i="9"/>
  <c r="E225" i="9" s="1"/>
  <c r="B225" i="9" s="1"/>
  <c r="B245" i="9"/>
  <c r="B313" i="9"/>
  <c r="E329" i="9"/>
  <c r="B329" i="9" s="1"/>
  <c r="F89" i="5"/>
  <c r="G182" i="9"/>
  <c r="E182" i="9" s="1"/>
  <c r="B182" i="9" s="1"/>
  <c r="G190" i="9"/>
  <c r="E190" i="9" s="1"/>
  <c r="B190" i="9" s="1"/>
  <c r="G198" i="9"/>
  <c r="E198" i="9" s="1"/>
  <c r="B198" i="9" s="1"/>
  <c r="G206" i="9"/>
  <c r="E206" i="9" s="1"/>
  <c r="B206" i="9" s="1"/>
  <c r="B235" i="9"/>
  <c r="B249" i="9"/>
  <c r="F266" i="9"/>
  <c r="B266" i="9" s="1"/>
  <c r="B275" i="9"/>
  <c r="B281" i="9"/>
  <c r="E147" i="5"/>
  <c r="D1152" i="1" s="1"/>
  <c r="G177" i="9"/>
  <c r="E177" i="9" s="1"/>
  <c r="B177" i="9" s="1"/>
  <c r="G185" i="9"/>
  <c r="E185" i="9" s="1"/>
  <c r="B185" i="9" s="1"/>
  <c r="G193" i="9"/>
  <c r="E193" i="9" s="1"/>
  <c r="B193" i="9" s="1"/>
  <c r="G201" i="9"/>
  <c r="E201" i="9" s="1"/>
  <c r="B201" i="9" s="1"/>
  <c r="B233" i="9"/>
  <c r="F235" i="9"/>
  <c r="B241" i="9"/>
  <c r="F243" i="9"/>
  <c r="B243" i="9" s="1"/>
  <c r="B258" i="9"/>
  <c r="B269" i="9"/>
  <c r="F275" i="9"/>
  <c r="B290" i="9"/>
  <c r="G1681" i="1" l="1"/>
  <c r="I33" i="3"/>
  <c r="D1538" i="1"/>
  <c r="G1539" i="1"/>
  <c r="I1557" i="1"/>
  <c r="G346" i="9"/>
  <c r="E346" i="9" s="1"/>
  <c r="H33" i="3"/>
  <c r="C1538" i="1"/>
  <c r="H1555" i="1"/>
  <c r="G1555" i="1"/>
  <c r="E309" i="9"/>
  <c r="B309" i="9" s="1"/>
  <c r="D1223" i="1"/>
  <c r="H1224" i="1"/>
  <c r="G1224" i="1"/>
  <c r="G1208" i="1"/>
  <c r="G1141" i="1"/>
  <c r="E314" i="9"/>
  <c r="B314" i="9" s="1"/>
  <c r="G1094" i="1"/>
  <c r="G1081" i="1"/>
  <c r="E24" i="9"/>
  <c r="H642" i="1"/>
  <c r="H1604" i="1"/>
  <c r="I39" i="3"/>
  <c r="G1621" i="1"/>
  <c r="G1583" i="1"/>
  <c r="E251" i="5"/>
  <c r="I25" i="3" s="1"/>
  <c r="G1185" i="1"/>
  <c r="H1050" i="1"/>
  <c r="G1050" i="1"/>
  <c r="E7" i="5"/>
  <c r="I22" i="3" s="1"/>
  <c r="E360" i="4"/>
  <c r="D355" i="1" s="1"/>
  <c r="F82" i="4"/>
  <c r="H24" i="3"/>
  <c r="C1181" i="1"/>
  <c r="H258" i="1"/>
  <c r="G258" i="1"/>
  <c r="F629" i="4"/>
  <c r="C623" i="1"/>
  <c r="F125" i="4"/>
  <c r="C121" i="1"/>
  <c r="F7" i="4"/>
  <c r="D6" i="4"/>
  <c r="C3" i="1"/>
  <c r="E152" i="4"/>
  <c r="F152" i="4" s="1"/>
  <c r="D160" i="1"/>
  <c r="G383" i="1"/>
  <c r="H383" i="1"/>
  <c r="F647" i="4"/>
  <c r="C641" i="1"/>
  <c r="G339" i="9"/>
  <c r="E339" i="9" s="1"/>
  <c r="B339" i="9" s="1"/>
  <c r="F219" i="5"/>
  <c r="C1223" i="1"/>
  <c r="H18" i="3"/>
  <c r="C148" i="1"/>
  <c r="D299" i="4"/>
  <c r="F228" i="9"/>
  <c r="D7" i="5"/>
  <c r="F12" i="5"/>
  <c r="C1017" i="1"/>
  <c r="F89" i="6"/>
  <c r="C1485" i="1"/>
  <c r="F597" i="4"/>
  <c r="C591" i="1"/>
  <c r="F373" i="4"/>
  <c r="C368" i="1"/>
  <c r="I1558" i="1"/>
  <c r="F147" i="5"/>
  <c r="C1152" i="1"/>
  <c r="E535" i="4"/>
  <c r="I1580" i="1"/>
  <c r="I1573" i="1"/>
  <c r="E639" i="4"/>
  <c r="D633" i="1" s="1"/>
  <c r="D424" i="1"/>
  <c r="G356" i="1"/>
  <c r="F479" i="4"/>
  <c r="C473" i="1"/>
  <c r="F273" i="4"/>
  <c r="C269" i="1"/>
  <c r="H1639" i="1"/>
  <c r="G1639" i="1"/>
  <c r="E316" i="9"/>
  <c r="B316" i="9" s="1"/>
  <c r="B24" i="9"/>
  <c r="G338" i="9"/>
  <c r="E338" i="9" s="1"/>
  <c r="B338" i="9" s="1"/>
  <c r="F203" i="5"/>
  <c r="C1207" i="1"/>
  <c r="F255" i="5"/>
  <c r="C1259" i="1"/>
  <c r="H336" i="9"/>
  <c r="E336" i="9" s="1"/>
  <c r="B336" i="9" s="1"/>
  <c r="E177" i="5"/>
  <c r="D1182" i="1"/>
  <c r="D251" i="5"/>
  <c r="D430" i="4"/>
  <c r="F431" i="4"/>
  <c r="C425" i="1"/>
  <c r="F140" i="4"/>
  <c r="C136" i="1"/>
  <c r="D45" i="8"/>
  <c r="C1628" i="1"/>
  <c r="E308" i="4"/>
  <c r="D316" i="1"/>
  <c r="E315" i="9"/>
  <c r="B315" i="9" s="1"/>
  <c r="F119" i="5"/>
  <c r="C1124" i="1"/>
  <c r="D360" i="4"/>
  <c r="F49" i="4"/>
  <c r="C45" i="1"/>
  <c r="D69" i="5"/>
  <c r="F70" i="5"/>
  <c r="C1075" i="1"/>
  <c r="E179" i="9"/>
  <c r="B179" i="9" s="1"/>
  <c r="F88" i="5"/>
  <c r="C1093" i="1"/>
  <c r="G348" i="9"/>
  <c r="E348" i="9" s="1"/>
  <c r="D141" i="6"/>
  <c r="F5" i="6"/>
  <c r="H27" i="3"/>
  <c r="C1401" i="1"/>
  <c r="I31" i="3"/>
  <c r="D1537" i="1"/>
  <c r="F308" i="4"/>
  <c r="D417" i="4"/>
  <c r="C303" i="1"/>
  <c r="F230" i="4"/>
  <c r="C226" i="1"/>
  <c r="E69" i="5"/>
  <c r="H556" i="1"/>
  <c r="G556" i="1"/>
  <c r="F134" i="4"/>
  <c r="D130" i="1"/>
  <c r="D535" i="4"/>
  <c r="F536" i="4"/>
  <c r="C530" i="1"/>
  <c r="F35" i="6"/>
  <c r="H28" i="3"/>
  <c r="C1431" i="1"/>
  <c r="F178" i="5"/>
  <c r="I1546" i="1"/>
  <c r="E6" i="4"/>
  <c r="H78" i="1"/>
  <c r="G78" i="1"/>
  <c r="I1569" i="1"/>
  <c r="F522" i="4"/>
  <c r="C516" i="1"/>
  <c r="H544" i="1"/>
  <c r="G544" i="1"/>
  <c r="H1538" i="1" l="1"/>
  <c r="G1538" i="1"/>
  <c r="E345" i="9"/>
  <c r="I10" i="3" s="1"/>
  <c r="B346" i="9"/>
  <c r="D1012" i="1"/>
  <c r="D1255" i="1"/>
  <c r="G623" i="1"/>
  <c r="H623" i="1"/>
  <c r="I23" i="3"/>
  <c r="D1074" i="1"/>
  <c r="H9" i="3"/>
  <c r="H1401" i="1"/>
  <c r="G1401" i="1"/>
  <c r="G1075" i="1"/>
  <c r="H1075" i="1"/>
  <c r="H3" i="1"/>
  <c r="G3" i="1"/>
  <c r="H425" i="1"/>
  <c r="G425" i="1"/>
  <c r="H226" i="1"/>
  <c r="G226" i="1"/>
  <c r="H316" i="1"/>
  <c r="G316" i="1"/>
  <c r="D639" i="4"/>
  <c r="F430" i="4"/>
  <c r="C424" i="1"/>
  <c r="H368" i="1"/>
  <c r="G368" i="1"/>
  <c r="F7" i="5"/>
  <c r="D6" i="5"/>
  <c r="H22" i="3"/>
  <c r="C1012" i="1"/>
  <c r="D300" i="4"/>
  <c r="D422" i="4"/>
  <c r="H17" i="3"/>
  <c r="F6" i="4"/>
  <c r="C2" i="1"/>
  <c r="G1017" i="1"/>
  <c r="H1017" i="1"/>
  <c r="F69" i="5"/>
  <c r="H23" i="3"/>
  <c r="C1074" i="1"/>
  <c r="E417" i="4"/>
  <c r="D412" i="1" s="1"/>
  <c r="D303" i="1"/>
  <c r="G303" i="1" s="1"/>
  <c r="E418" i="4"/>
  <c r="D413" i="1" s="1"/>
  <c r="F251" i="5"/>
  <c r="H25" i="3"/>
  <c r="C1255" i="1"/>
  <c r="E6" i="5"/>
  <c r="B228" i="9"/>
  <c r="H641" i="1"/>
  <c r="G641" i="1"/>
  <c r="G1259" i="1"/>
  <c r="H1259" i="1"/>
  <c r="H530" i="1"/>
  <c r="G530" i="1"/>
  <c r="I17" i="3"/>
  <c r="E422" i="4"/>
  <c r="D2" i="1"/>
  <c r="D640" i="4"/>
  <c r="F535" i="4"/>
  <c r="C529" i="1"/>
  <c r="H303" i="1"/>
  <c r="F141" i="6"/>
  <c r="C1537" i="1"/>
  <c r="H31" i="3"/>
  <c r="G45" i="1"/>
  <c r="H45" i="1"/>
  <c r="G1628" i="1"/>
  <c r="H1628" i="1"/>
  <c r="H1182" i="1"/>
  <c r="G1182" i="1"/>
  <c r="G1207" i="1"/>
  <c r="H1207" i="1"/>
  <c r="H269" i="1"/>
  <c r="G269" i="1"/>
  <c r="H591" i="1"/>
  <c r="G591" i="1"/>
  <c r="D423" i="4"/>
  <c r="D301" i="4"/>
  <c r="C295" i="1"/>
  <c r="H121" i="1"/>
  <c r="G121" i="1"/>
  <c r="H160" i="1"/>
  <c r="G160" i="1"/>
  <c r="I18" i="3"/>
  <c r="E299" i="4"/>
  <c r="D148" i="1"/>
  <c r="H148" i="1" s="1"/>
  <c r="E347" i="9"/>
  <c r="B348" i="9"/>
  <c r="I40" i="3"/>
  <c r="C1622" i="1"/>
  <c r="K1481" i="9"/>
  <c r="G343" i="9"/>
  <c r="E343" i="9" s="1"/>
  <c r="G344" i="9"/>
  <c r="E344" i="9" s="1"/>
  <c r="B344" i="9" s="1"/>
  <c r="E176" i="5"/>
  <c r="D1180" i="1" s="1"/>
  <c r="I24" i="3"/>
  <c r="D1181" i="1"/>
  <c r="G1181" i="1" s="1"/>
  <c r="H19" i="9"/>
  <c r="E19" i="9" s="1"/>
  <c r="B19" i="9" s="1"/>
  <c r="D176" i="5"/>
  <c r="H516" i="1"/>
  <c r="G516" i="1"/>
  <c r="G1431" i="1"/>
  <c r="H1431" i="1"/>
  <c r="H1124" i="1"/>
  <c r="G1124" i="1"/>
  <c r="H1152" i="1"/>
  <c r="G1152" i="1"/>
  <c r="G1223" i="1"/>
  <c r="H1223" i="1"/>
  <c r="H130" i="1"/>
  <c r="G130" i="1"/>
  <c r="F417" i="4"/>
  <c r="C412" i="1"/>
  <c r="H1093" i="1"/>
  <c r="G1093" i="1"/>
  <c r="D418" i="4"/>
  <c r="F360" i="4"/>
  <c r="C355" i="1"/>
  <c r="H136" i="1"/>
  <c r="G136" i="1"/>
  <c r="H473" i="1"/>
  <c r="G473" i="1"/>
  <c r="E640" i="4"/>
  <c r="D634" i="1" s="1"/>
  <c r="D529" i="1"/>
  <c r="H1485" i="1"/>
  <c r="G1485" i="1"/>
  <c r="F177" i="5"/>
  <c r="G148" i="1" l="1"/>
  <c r="F418" i="4"/>
  <c r="C413" i="1"/>
  <c r="E423" i="4"/>
  <c r="E424" i="4" s="1"/>
  <c r="D419" i="1" s="1"/>
  <c r="E301" i="4"/>
  <c r="D297" i="1" s="1"/>
  <c r="D295" i="1"/>
  <c r="H295" i="1" s="1"/>
  <c r="K3" i="9"/>
  <c r="I9" i="3"/>
  <c r="D644" i="4"/>
  <c r="G20" i="9"/>
  <c r="D425" i="4"/>
  <c r="C418" i="1"/>
  <c r="F299" i="4"/>
  <c r="E300" i="4"/>
  <c r="D296" i="1" s="1"/>
  <c r="H412" i="1"/>
  <c r="G412" i="1"/>
  <c r="H299" i="9"/>
  <c r="D1011" i="1"/>
  <c r="C296" i="1"/>
  <c r="H424" i="1"/>
  <c r="G424" i="1"/>
  <c r="F6" i="5"/>
  <c r="G299" i="9"/>
  <c r="G306" i="9"/>
  <c r="E306" i="9" s="1"/>
  <c r="B306" i="9" s="1"/>
  <c r="C1011" i="1"/>
  <c r="F176" i="5"/>
  <c r="C1180" i="1"/>
  <c r="H1622" i="1"/>
  <c r="G1622" i="1"/>
  <c r="H11" i="3"/>
  <c r="H1074" i="1"/>
  <c r="G1074" i="1"/>
  <c r="F640" i="4"/>
  <c r="C634" i="1"/>
  <c r="G1255" i="1"/>
  <c r="H1255" i="1"/>
  <c r="E342" i="9"/>
  <c r="B343" i="9"/>
  <c r="H529" i="1"/>
  <c r="G529" i="1"/>
  <c r="D424" i="4"/>
  <c r="D643" i="4"/>
  <c r="F422" i="4"/>
  <c r="C417" i="1"/>
  <c r="H355" i="1"/>
  <c r="G355" i="1"/>
  <c r="H1181" i="1"/>
  <c r="H1012" i="1"/>
  <c r="G1012" i="1"/>
  <c r="F639" i="4"/>
  <c r="C633" i="1"/>
  <c r="H2" i="1"/>
  <c r="G2" i="1"/>
  <c r="F301" i="4"/>
  <c r="C297" i="1"/>
  <c r="H1537" i="1"/>
  <c r="G1537" i="1"/>
  <c r="E643" i="4"/>
  <c r="D417" i="1"/>
  <c r="G295" i="1" l="1"/>
  <c r="E299" i="9"/>
  <c r="B299" i="9" s="1"/>
  <c r="H297" i="1"/>
  <c r="G297" i="1"/>
  <c r="F643" i="4"/>
  <c r="D645" i="4"/>
  <c r="C637" i="1"/>
  <c r="H1180" i="1"/>
  <c r="G1180" i="1"/>
  <c r="H296" i="1"/>
  <c r="G296" i="1"/>
  <c r="N3" i="9"/>
  <c r="I11" i="3"/>
  <c r="H634" i="1"/>
  <c r="G634" i="1"/>
  <c r="F300" i="4"/>
  <c r="C420" i="1"/>
  <c r="E644" i="4"/>
  <c r="E645" i="4" s="1"/>
  <c r="E425" i="4"/>
  <c r="D418" i="1"/>
  <c r="H20" i="9"/>
  <c r="E20" i="9" s="1"/>
  <c r="B20" i="9" s="1"/>
  <c r="D646" i="4"/>
  <c r="C638" i="1"/>
  <c r="D637" i="1"/>
  <c r="G633" i="1"/>
  <c r="H633" i="1"/>
  <c r="G417" i="1"/>
  <c r="H417" i="1"/>
  <c r="F424" i="4"/>
  <c r="C419" i="1"/>
  <c r="H8" i="3"/>
  <c r="G1011" i="1"/>
  <c r="H1011" i="1"/>
  <c r="G413" i="1"/>
  <c r="H413" i="1"/>
  <c r="F423" i="4"/>
  <c r="H637" i="1" l="1"/>
  <c r="G637" i="1"/>
  <c r="M3" i="9"/>
  <c r="D420" i="1"/>
  <c r="H420" i="1" s="1"/>
  <c r="D649" i="4"/>
  <c r="F645" i="4"/>
  <c r="C639" i="1"/>
  <c r="D639" i="1"/>
  <c r="G419" i="1"/>
  <c r="H419" i="1"/>
  <c r="G418" i="1"/>
  <c r="D650" i="4"/>
  <c r="C640" i="1"/>
  <c r="H418" i="1"/>
  <c r="E646" i="4"/>
  <c r="E649" i="4" s="1"/>
  <c r="D638" i="1"/>
  <c r="H638" i="1" s="1"/>
  <c r="F644" i="4"/>
  <c r="F425" i="4"/>
  <c r="G420" i="1" l="1"/>
  <c r="I19" i="3"/>
  <c r="D643" i="1"/>
  <c r="G297" i="9"/>
  <c r="E297" i="9" s="1"/>
  <c r="B297" i="9" s="1"/>
  <c r="F649" i="4"/>
  <c r="H19" i="3"/>
  <c r="C643" i="1"/>
  <c r="G638" i="1"/>
  <c r="H334" i="9"/>
  <c r="G334" i="9"/>
  <c r="E650" i="4"/>
  <c r="F650" i="4" s="1"/>
  <c r="D640" i="1"/>
  <c r="G640" i="1" s="1"/>
  <c r="H20" i="3"/>
  <c r="C644" i="1"/>
  <c r="F646" i="4"/>
  <c r="H639" i="1"/>
  <c r="G639" i="1"/>
  <c r="H640" i="1" l="1"/>
  <c r="H7" i="3"/>
  <c r="G643" i="1"/>
  <c r="H643" i="1"/>
  <c r="I20" i="3"/>
  <c r="D644" i="1"/>
  <c r="H644" i="1" s="1"/>
  <c r="E334" i="9"/>
  <c r="B334" i="9" l="1"/>
  <c r="E298" i="9"/>
  <c r="I8" i="3" s="1"/>
  <c r="G644" i="1"/>
  <c r="J3" i="9"/>
  <c r="G295" i="9" l="1"/>
  <c r="L293" i="9"/>
  <c r="F293" i="9" s="1"/>
  <c r="H18" i="9"/>
  <c r="G18" i="9"/>
  <c r="H295" i="9"/>
  <c r="H16" i="9"/>
  <c r="G22" i="9"/>
  <c r="L15" i="9"/>
  <c r="G15" i="9"/>
  <c r="J8" i="9"/>
  <c r="K13" i="9"/>
  <c r="I7" i="9"/>
  <c r="I13" i="9"/>
  <c r="J17" i="9"/>
  <c r="K11" i="9"/>
  <c r="I5" i="9"/>
  <c r="M16" i="9"/>
  <c r="J10" i="9"/>
  <c r="K5" i="9"/>
  <c r="J9" i="9"/>
  <c r="I11" i="9"/>
  <c r="J11" i="9"/>
  <c r="H15" i="9"/>
  <c r="I9" i="9"/>
  <c r="J5" i="9"/>
  <c r="H22" i="9"/>
  <c r="K12" i="9"/>
  <c r="J6" i="9"/>
  <c r="K6" i="9"/>
  <c r="G17" i="9"/>
  <c r="H21" i="9"/>
  <c r="K10" i="9"/>
  <c r="M15" i="9"/>
  <c r="I6" i="9"/>
  <c r="K8" i="9"/>
  <c r="K9" i="9"/>
  <c r="I8" i="9"/>
  <c r="J13" i="9"/>
  <c r="J7" i="9"/>
  <c r="K7" i="9"/>
  <c r="H17" i="9"/>
  <c r="G16" i="9"/>
  <c r="G21" i="9"/>
  <c r="I17" i="9"/>
  <c r="L16" i="9"/>
  <c r="I12" i="9"/>
  <c r="J12" i="9"/>
  <c r="F16" i="9" l="1"/>
  <c r="E8" i="9"/>
  <c r="B8" i="9" s="1"/>
  <c r="E16" i="9"/>
  <c r="E22" i="9"/>
  <c r="B22" i="9" s="1"/>
  <c r="E9" i="9"/>
  <c r="B9" i="9" s="1"/>
  <c r="E5" i="9"/>
  <c r="B5" i="9" s="1"/>
  <c r="F15" i="9"/>
  <c r="E17" i="9"/>
  <c r="B17" i="9" s="1"/>
  <c r="E12" i="9"/>
  <c r="B12" i="9" s="1"/>
  <c r="E11" i="9"/>
  <c r="B11" i="9" s="1"/>
  <c r="E13" i="9"/>
  <c r="B13" i="9" s="1"/>
  <c r="E7" i="9"/>
  <c r="B7" i="9" s="1"/>
  <c r="E18" i="9"/>
  <c r="B18" i="9" s="1"/>
  <c r="E6" i="9"/>
  <c r="B6" i="9" s="1"/>
  <c r="E10" i="9"/>
  <c r="B10" i="9" s="1"/>
  <c r="B293" i="9"/>
  <c r="F23" i="9"/>
  <c r="E21" i="9"/>
  <c r="B21" i="9" s="1"/>
  <c r="E15" i="9"/>
  <c r="E295" i="9"/>
  <c r="B16" i="9" l="1"/>
  <c r="F14" i="9"/>
  <c r="F3" i="9" s="1"/>
  <c r="E4" i="9"/>
  <c r="B295" i="9"/>
  <c r="E23" i="9"/>
  <c r="I7" i="3" s="1"/>
  <c r="B15" i="9"/>
  <c r="E14" i="9"/>
  <c r="I13" i="3" s="1"/>
  <c r="E3" i="9" l="1"/>
</calcChain>
</file>

<file path=xl/sharedStrings.xml><?xml version="1.0" encoding="utf-8"?>
<sst xmlns="http://schemas.openxmlformats.org/spreadsheetml/2006/main" count="4733" uniqueCount="3656">
  <si>
    <t>Obveznik:</t>
  </si>
  <si>
    <t>13957 - O.Š. SVIBOVEC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</si>
  <si>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</si>
  <si>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</si>
  <si>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</si>
  <si>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</si>
  <si>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</si>
  <si>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</si>
  <si>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</si>
  <si>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</si>
  <si>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</si>
  <si>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</si>
  <si>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</si>
  <si>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</si>
  <si>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</si>
  <si>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</si>
  <si>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</si>
  <si>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</si>
  <si>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</si>
  <si>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</si>
  <si>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</si>
  <si>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</si>
  <si>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</si>
  <si>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</si>
  <si>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</si>
  <si>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</si>
  <si>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</si>
  <si>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</si>
  <si>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</si>
  <si>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</si>
  <si>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</si>
  <si>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</si>
  <si>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</si>
  <si>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</si>
  <si>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</si>
  <si>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</si>
  <si>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</si>
  <si>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</si>
  <si>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</si>
  <si>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</si>
  <si>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</si>
  <si>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</si>
  <si>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</si>
  <si>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</si>
  <si>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</si>
  <si>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</si>
  <si>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</si>
  <si>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</si>
  <si>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</si>
  <si>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</si>
  <si>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</si>
  <si>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</si>
  <si>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</si>
  <si>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</si>
  <si>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</si>
  <si>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</si>
  <si>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</si>
  <si>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</si>
  <si>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</si>
  <si>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</si>
  <si>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</si>
  <si>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</si>
  <si>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</si>
  <si>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</si>
  <si>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</si>
  <si>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</si>
  <si>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</si>
  <si>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</si>
  <si>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</si>
  <si>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</si>
  <si>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</si>
  <si>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</si>
  <si>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</si>
  <si>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</si>
  <si>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</si>
  <si>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</si>
  <si>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</si>
  <si>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</si>
  <si>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</si>
  <si>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</si>
  <si>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</si>
  <si>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</si>
  <si>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</si>
  <si>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</si>
  <si>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</si>
  <si>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</si>
  <si>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</si>
  <si>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</si>
  <si>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</si>
  <si>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</si>
  <si>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</si>
  <si>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</si>
  <si>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</si>
  <si>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</si>
  <si>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</si>
  <si>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</si>
  <si>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</si>
  <si>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</si>
  <si>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</si>
  <si>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</si>
  <si>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</si>
  <si>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</si>
  <si>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</si>
  <si>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</si>
  <si>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</si>
  <si>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</si>
  <si>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</si>
  <si>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</si>
  <si>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</si>
  <si>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</si>
  <si>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</si>
  <si>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</si>
  <si>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</si>
  <si>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</si>
  <si>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</si>
  <si>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</si>
  <si>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</si>
  <si>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</si>
  <si>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</si>
  <si>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</si>
  <si>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</si>
  <si>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</si>
  <si>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</si>
  <si>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</si>
  <si>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</si>
  <si>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</si>
  <si>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</si>
  <si>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</si>
  <si>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</si>
  <si>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</si>
  <si>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</si>
  <si>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</si>
  <si>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</si>
  <si>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</si>
  <si>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</si>
  <si>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</si>
  <si>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</si>
  <si>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</si>
  <si>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</si>
  <si>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</si>
  <si>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</si>
  <si>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</si>
  <si>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</si>
  <si>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</si>
  <si>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</si>
  <si>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</si>
  <si>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</si>
  <si>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</si>
  <si>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</si>
  <si>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</si>
  <si>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</si>
  <si>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</si>
  <si>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</si>
  <si>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</si>
  <si>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</si>
  <si>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</si>
  <si>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</si>
  <si>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</si>
  <si>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</si>
  <si>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</si>
  <si>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</si>
  <si>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</si>
  <si>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</si>
  <si>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</si>
  <si>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</si>
  <si>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</si>
  <si>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</si>
  <si>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</si>
  <si>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</si>
  <si>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</si>
  <si>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</si>
  <si>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</si>
  <si>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</si>
  <si>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</si>
  <si>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</si>
  <si>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</si>
  <si>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</si>
  <si>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</si>
  <si>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</si>
  <si>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</si>
  <si>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</si>
  <si>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</si>
  <si>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</si>
  <si>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</si>
  <si>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</si>
  <si>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</si>
  <si>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</si>
  <si>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</si>
  <si>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</si>
  <si>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</si>
  <si>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</si>
  <si>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</si>
  <si>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</si>
  <si>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</si>
  <si>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</si>
  <si>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</si>
  <si>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</si>
  <si>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</si>
  <si>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</si>
  <si>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</si>
  <si>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</si>
  <si>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</si>
  <si>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</si>
  <si>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</si>
  <si>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</si>
  <si>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</si>
  <si>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</si>
  <si>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</si>
  <si>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</si>
  <si>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</si>
  <si>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</si>
  <si>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</si>
  <si>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</si>
  <si>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</si>
  <si>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</si>
  <si>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</si>
  <si>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</si>
  <si>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</si>
  <si>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</si>
  <si>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</si>
  <si>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</si>
  <si>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</si>
  <si>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</si>
  <si>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</si>
  <si>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</si>
  <si>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</si>
  <si>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</si>
  <si>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</si>
  <si>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</si>
  <si>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</si>
  <si>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</si>
  <si>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</si>
  <si>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</si>
  <si>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</si>
  <si>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</si>
  <si>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</si>
  <si>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</si>
  <si>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</si>
  <si>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</si>
  <si>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</si>
  <si>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</si>
  <si>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</si>
  <si>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</si>
  <si>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</si>
  <si>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</si>
  <si>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</si>
  <si>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</si>
  <si>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</si>
  <si>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</si>
  <si>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</si>
  <si>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</si>
  <si>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</si>
  <si>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</si>
  <si>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</si>
  <si>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</si>
  <si>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</si>
  <si>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</si>
  <si>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</si>
  <si>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</si>
  <si>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</si>
  <si>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</si>
  <si>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</si>
  <si>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</si>
  <si>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</si>
  <si>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</si>
  <si>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</si>
  <si>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</si>
  <si>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</si>
  <si>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</si>
  <si>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</si>
  <si>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</si>
  <si>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</si>
  <si>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</si>
  <si>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</si>
  <si>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</si>
  <si>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</si>
  <si>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</si>
  <si>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</si>
  <si>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</si>
  <si>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</si>
  <si>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</si>
  <si>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</si>
  <si>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</si>
  <si>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</si>
  <si>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</si>
  <si>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</si>
  <si>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</si>
  <si>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</si>
  <si>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</si>
  <si>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</si>
  <si>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</si>
  <si>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</si>
  <si>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</si>
  <si>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</si>
  <si>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</si>
  <si>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</si>
  <si>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</si>
  <si>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</si>
  <si>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</si>
  <si>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</si>
  <si>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</si>
  <si>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</si>
  <si>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</si>
  <si>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</si>
  <si>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</si>
  <si>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</si>
  <si>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</si>
  <si>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</si>
  <si>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</si>
  <si>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</si>
  <si>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</si>
  <si>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</si>
  <si>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</si>
  <si>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</si>
  <si>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</si>
  <si>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</si>
  <si>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</si>
  <si>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</si>
  <si>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</si>
  <si>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</si>
  <si>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</si>
  <si>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</si>
  <si>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</si>
  <si>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</si>
  <si>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</si>
  <si>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</si>
  <si>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</si>
  <si>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</si>
  <si>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</si>
  <si>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</si>
  <si>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</si>
  <si>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</si>
  <si>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</si>
  <si>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</si>
  <si>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</si>
  <si>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</si>
  <si>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</si>
  <si>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</si>
  <si>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</si>
  <si>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</si>
  <si>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</si>
  <si>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</si>
  <si>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</si>
  <si>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</si>
  <si>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</si>
  <si>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</si>
  <si>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</si>
  <si>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</si>
  <si>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</si>
  <si>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</si>
  <si>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</si>
  <si>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</si>
  <si>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</si>
  <si>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</si>
  <si>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</si>
  <si>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</si>
  <si>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</si>
  <si>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</si>
  <si>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</si>
  <si>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</si>
  <si>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</si>
  <si>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</si>
  <si>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</si>
  <si>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</si>
  <si>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</si>
  <si>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</si>
  <si>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</si>
  <si>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</si>
  <si>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</si>
  <si>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</si>
  <si>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</si>
  <si>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</si>
  <si>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</si>
  <si>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</si>
  <si>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</si>
  <si>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</si>
  <si>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</si>
  <si>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</si>
  <si>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</si>
  <si>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</si>
  <si>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</si>
  <si>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</si>
  <si>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</si>
  <si>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</si>
  <si>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</si>
  <si>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</si>
  <si>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</si>
  <si>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</si>
  <si>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</si>
  <si>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</si>
  <si>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</si>
  <si>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</si>
  <si>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</si>
  <si>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</si>
  <si>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</si>
  <si>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</si>
  <si>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</si>
  <si>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</si>
  <si>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</si>
  <si>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</si>
  <si>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</si>
  <si>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</si>
  <si>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</si>
  <si>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</si>
  <si>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</si>
  <si>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</si>
  <si>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</si>
  <si>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</si>
  <si>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</si>
  <si>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</si>
  <si>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</si>
  <si>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</si>
  <si>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</si>
  <si>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</si>
  <si>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</si>
  <si>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</si>
  <si>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</si>
  <si>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</si>
  <si>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</si>
  <si>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</si>
  <si>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</si>
  <si>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</si>
  <si>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</si>
  <si>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</si>
  <si>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</si>
  <si>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</si>
  <si>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</si>
  <si>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</si>
  <si>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</si>
  <si>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</si>
  <si>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</si>
  <si>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</si>
  <si>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</si>
  <si>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</si>
  <si>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</si>
  <si>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</si>
  <si>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</si>
  <si>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</si>
  <si>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</si>
  <si>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</si>
  <si>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</si>
  <si>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</si>
  <si>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</si>
  <si>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</si>
  <si>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</si>
  <si>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</si>
  <si>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</si>
  <si>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</si>
  <si>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</si>
  <si>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</si>
  <si>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</si>
  <si>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</si>
  <si>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</si>
  <si>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</si>
  <si>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</si>
  <si>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</si>
  <si>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</si>
  <si>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</si>
  <si>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</si>
  <si>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</si>
  <si>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</si>
  <si>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</si>
  <si>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</si>
  <si>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</si>
  <si>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</si>
  <si>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</si>
  <si>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</si>
  <si>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</si>
  <si>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</si>
  <si>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</si>
  <si>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</si>
  <si>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</si>
  <si>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</si>
  <si>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</si>
  <si>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</si>
  <si>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</si>
  <si>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</si>
  <si>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</si>
  <si>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</si>
  <si>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</si>
  <si>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</si>
  <si>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</si>
  <si>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</si>
  <si>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</si>
  <si>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</si>
  <si>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</si>
  <si>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</si>
  <si>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</si>
  <si>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</si>
  <si>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</si>
  <si>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</si>
  <si>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</si>
  <si>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</si>
  <si>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</si>
  <si>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</si>
  <si>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</si>
  <si>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</si>
  <si>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</si>
  <si>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</si>
  <si>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</si>
  <si>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</si>
  <si>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</si>
  <si>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</si>
  <si>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</si>
  <si>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</si>
  <si>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</si>
  <si>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</si>
  <si>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</si>
  <si>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</si>
  <si>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</si>
  <si>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</si>
  <si>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</si>
  <si>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</si>
  <si>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</si>
  <si>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</si>
  <si>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</si>
  <si>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</si>
  <si>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</si>
  <si>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</si>
  <si>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</si>
  <si>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</si>
  <si>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</si>
  <si>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</si>
  <si>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</si>
  <si>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</si>
  <si>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</si>
  <si>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</si>
  <si>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</si>
  <si>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</si>
  <si>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</si>
  <si>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</si>
  <si>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</si>
  <si>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</si>
  <si>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</si>
  <si>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</si>
  <si>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</si>
  <si>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</si>
  <si>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</si>
  <si>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</si>
  <si>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</si>
  <si>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</si>
  <si>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</si>
  <si>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</si>
  <si>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</si>
  <si>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</si>
  <si>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</si>
  <si>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</si>
  <si>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</si>
  <si>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</si>
  <si>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</si>
  <si>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</si>
  <si>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</si>
  <si>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</si>
  <si>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</si>
  <si>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</si>
  <si>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</si>
  <si>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</si>
  <si>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</si>
  <si>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</si>
  <si>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</si>
  <si>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</si>
  <si>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</si>
  <si>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</si>
  <si>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</si>
  <si>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</si>
  <si>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</si>
  <si>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</si>
  <si>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</si>
  <si>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</si>
  <si>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</si>
  <si>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</si>
  <si>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</si>
  <si>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</si>
  <si>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</si>
  <si>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</si>
  <si>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</si>
  <si>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</si>
  <si>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</si>
  <si>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</si>
  <si>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</si>
  <si>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</si>
  <si>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</si>
  <si>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</si>
  <si>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</si>
  <si>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</si>
  <si>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</si>
  <si>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</si>
  <si>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</si>
  <si>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</si>
  <si>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</si>
  <si>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</si>
  <si>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</si>
  <si>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</si>
  <si>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</si>
  <si>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</si>
  <si>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</si>
  <si>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</si>
  <si>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</si>
  <si>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</si>
  <si>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</si>
  <si>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</si>
  <si>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</si>
  <si>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</si>
  <si>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</si>
  <si>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</si>
  <si>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</si>
  <si>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</si>
  <si>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</si>
  <si>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</si>
  <si>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</si>
  <si>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</si>
  <si>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</si>
  <si>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</si>
  <si>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</si>
  <si>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</si>
  <si>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</si>
  <si>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</si>
  <si>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</si>
  <si>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</si>
  <si>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</si>
  <si>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</si>
  <si>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</si>
  <si>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</si>
  <si>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</si>
  <si>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</si>
  <si>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</si>
  <si>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</si>
  <si>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</si>
  <si>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</si>
  <si>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</si>
  <si>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</si>
  <si>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</si>
  <si>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</si>
  <si>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</si>
  <si>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</si>
  <si>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</si>
  <si>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</si>
  <si>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</si>
  <si>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</si>
  <si>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</si>
  <si>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</si>
  <si>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</si>
  <si>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</si>
  <si>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</si>
  <si>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</si>
  <si>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</si>
  <si>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</si>
  <si>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</si>
  <si>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</si>
  <si>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</si>
  <si>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</si>
  <si>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</si>
  <si>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</si>
  <si>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</si>
  <si>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</si>
  <si>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</si>
  <si>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</si>
  <si>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</si>
  <si>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</si>
  <si>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</si>
  <si>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</si>
  <si>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</si>
  <si>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</si>
  <si>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</si>
  <si>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</si>
  <si>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</si>
  <si>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</si>
  <si>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</si>
  <si>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</si>
  <si>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</si>
  <si>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</si>
  <si>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</si>
  <si>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</si>
  <si>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</si>
  <si>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</si>
  <si>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</si>
  <si>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</si>
  <si>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</si>
  <si>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</si>
  <si>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</si>
  <si>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</si>
  <si>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</si>
  <si>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</si>
  <si>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</si>
  <si>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</si>
  <si>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</si>
  <si>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</si>
  <si>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</si>
  <si>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</si>
  <si>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</si>
  <si>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</si>
  <si>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</si>
  <si>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</si>
  <si>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</si>
  <si>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</si>
  <si>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</si>
  <si>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</si>
  <si>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</si>
  <si>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</si>
  <si>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</si>
  <si>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</si>
  <si>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</si>
  <si>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</si>
  <si>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</si>
  <si>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</si>
  <si>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</si>
  <si>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</si>
  <si>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</si>
  <si>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</si>
  <si>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</si>
  <si>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</si>
  <si>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</si>
  <si>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</si>
  <si>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</si>
  <si>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</si>
  <si>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</si>
  <si>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</si>
  <si>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</si>
  <si>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</si>
  <si>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</si>
  <si>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</si>
  <si>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</si>
  <si>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</si>
  <si>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</si>
  <si>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</si>
  <si>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</si>
  <si>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</si>
  <si>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</si>
  <si>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</si>
  <si>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</si>
  <si>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</si>
  <si>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</si>
  <si>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</si>
  <si>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</si>
  <si>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</si>
  <si>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</si>
  <si>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</si>
  <si>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</si>
  <si>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</si>
  <si>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</si>
  <si>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</si>
  <si>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</si>
  <si>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</si>
  <si>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</si>
  <si>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</si>
  <si>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</si>
  <si>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</si>
  <si>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</si>
  <si>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</si>
  <si>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</si>
  <si>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</si>
  <si>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</si>
  <si>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</si>
  <si>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</si>
  <si>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</si>
  <si>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</si>
  <si>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</si>
  <si>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</si>
  <si>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</si>
  <si>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</si>
  <si>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</si>
  <si>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</si>
  <si>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</si>
  <si>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</si>
  <si>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</si>
  <si>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</si>
  <si>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</si>
  <si>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</si>
  <si>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</si>
  <si>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</si>
  <si>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</si>
  <si>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</si>
  <si>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</si>
  <si>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</si>
  <si>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</si>
  <si>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</si>
  <si>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</si>
  <si>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</si>
  <si>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</si>
  <si>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</si>
  <si>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</si>
  <si>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</si>
  <si>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</si>
  <si>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</si>
  <si>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</si>
  <si>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</si>
  <si>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</si>
  <si>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</si>
  <si>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</si>
  <si>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</si>
  <si>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</si>
  <si>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</si>
  <si>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</si>
  <si>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</si>
  <si>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</si>
  <si>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</si>
  <si>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</si>
  <si>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</si>
  <si>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</si>
  <si>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</si>
  <si>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</si>
  <si>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</si>
  <si>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</si>
  <si>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</si>
  <si>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</si>
  <si>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</si>
  <si>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</si>
  <si>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</si>
  <si>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</si>
  <si>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</si>
  <si>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</si>
  <si>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</si>
  <si>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</si>
  <si>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</si>
  <si>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</si>
  <si>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</si>
  <si>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</si>
  <si>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</si>
  <si>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</si>
  <si>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</si>
  <si>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</si>
  <si>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</si>
  <si>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</si>
  <si>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</si>
  <si>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</si>
  <si>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</si>
  <si>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</si>
  <si>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</si>
  <si>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</si>
  <si>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</si>
  <si>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</si>
  <si>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</si>
  <si>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</si>
  <si>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</si>
  <si>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</si>
  <si>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</si>
  <si>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</si>
  <si>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</si>
  <si>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</si>
  <si>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</si>
  <si>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</si>
  <si>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</si>
  <si>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</si>
  <si>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</si>
  <si>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</si>
  <si>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</si>
  <si>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</si>
  <si>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</si>
  <si>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</si>
  <si>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</si>
  <si>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</si>
  <si>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</si>
  <si>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</si>
  <si>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</si>
  <si>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</si>
  <si>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</si>
  <si>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</si>
  <si>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</si>
  <si>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</si>
  <si>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</si>
  <si>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</si>
  <si>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</si>
  <si>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</si>
  <si>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</si>
  <si>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</si>
  <si>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</si>
  <si>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</si>
  <si>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</si>
  <si>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</si>
  <si>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</si>
  <si>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</si>
  <si>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</si>
  <si>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</si>
  <si>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</si>
  <si>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</si>
  <si>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</si>
  <si>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</si>
  <si>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</si>
  <si>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</si>
  <si>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</si>
  <si>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</si>
  <si>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</si>
  <si>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</si>
  <si>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</si>
  <si>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</si>
  <si>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</si>
  <si>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</si>
  <si>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</si>
  <si>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</si>
  <si>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</si>
  <si>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</si>
  <si>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</si>
  <si>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</si>
  <si>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</si>
  <si>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</si>
  <si>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</si>
  <si>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</si>
  <si>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</si>
  <si>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</si>
  <si>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</si>
  <si>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</si>
  <si>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</si>
  <si>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</si>
  <si>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</si>
  <si>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</si>
  <si>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</si>
  <si>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</si>
  <si>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</si>
  <si>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</si>
  <si>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</si>
  <si>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</si>
  <si>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</si>
  <si>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</si>
  <si>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</si>
  <si>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</si>
  <si>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</si>
  <si>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</si>
  <si>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</si>
  <si>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</si>
  <si>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</si>
  <si>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</si>
  <si>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</si>
  <si>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</si>
  <si>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</si>
  <si>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</si>
  <si>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</si>
  <si>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</si>
  <si>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</si>
  <si>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</si>
  <si>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</si>
  <si>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</si>
  <si>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</si>
  <si>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</si>
  <si>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</si>
  <si>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</si>
  <si>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</si>
  <si>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</si>
  <si>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</si>
  <si>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</si>
  <si>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</si>
  <si>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</si>
  <si>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</si>
  <si>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</si>
  <si>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</si>
  <si>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</si>
  <si>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</si>
  <si>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</si>
  <si>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</si>
  <si>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</si>
  <si>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</si>
  <si>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</si>
  <si>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</si>
  <si>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</si>
  <si>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</si>
  <si>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</si>
  <si>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</si>
  <si>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</si>
  <si>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</si>
  <si>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</si>
  <si>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</si>
  <si>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</si>
  <si>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</si>
  <si>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</si>
  <si>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</si>
  <si>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</si>
  <si>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</si>
  <si>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</si>
  <si>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</si>
  <si>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</si>
  <si>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</si>
  <si>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</si>
  <si>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</si>
  <si>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</si>
  <si>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</si>
  <si>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</si>
  <si>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</si>
  <si>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</si>
  <si>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</si>
  <si>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</si>
  <si>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</si>
  <si>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</si>
  <si>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</si>
  <si>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</si>
  <si>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</si>
  <si>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</si>
  <si>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</si>
  <si>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</si>
  <si>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</si>
  <si>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</si>
  <si>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</si>
  <si>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</si>
  <si>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</si>
  <si>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</si>
  <si>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</si>
  <si>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</si>
  <si>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</si>
  <si>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</si>
  <si>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</si>
  <si>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</si>
  <si>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</si>
  <si>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</si>
  <si>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</si>
  <si>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</si>
  <si>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</si>
  <si>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</si>
  <si>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</si>
  <si>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</si>
  <si>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</si>
  <si>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</si>
  <si>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</si>
  <si>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</si>
  <si>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</si>
  <si>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</si>
  <si>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</si>
  <si>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</si>
  <si>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</si>
  <si>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</si>
  <si>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</si>
  <si>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</si>
  <si>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</si>
  <si>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</si>
  <si>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</si>
  <si>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</si>
  <si>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</si>
  <si>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</si>
  <si>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</si>
  <si>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</si>
  <si>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</si>
  <si>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</si>
  <si>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</si>
  <si>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</si>
  <si>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</si>
  <si>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</si>
  <si>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</si>
  <si>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</si>
  <si>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</si>
  <si>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</si>
  <si>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</si>
  <si>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</si>
  <si>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</si>
  <si>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</si>
  <si>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</si>
  <si>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</si>
  <si>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</si>
  <si>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</si>
  <si>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</si>
  <si>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</si>
  <si>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</si>
  <si>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</si>
  <si>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</si>
  <si>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</si>
  <si>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</si>
  <si>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</si>
  <si>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</si>
  <si>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</si>
  <si>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</si>
  <si>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</si>
  <si>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</si>
  <si>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</si>
  <si>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</si>
  <si>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</si>
  <si>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</si>
  <si>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</si>
  <si>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</si>
  <si>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</si>
  <si>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</si>
  <si>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</si>
  <si>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</si>
  <si>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</si>
  <si>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</si>
  <si>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</si>
  <si>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</si>
  <si>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</si>
  <si>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</si>
  <si>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</si>
  <si>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</si>
  <si>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</si>
  <si>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</si>
  <si>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</si>
  <si>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</si>
  <si>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</si>
  <si>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</si>
  <si>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</si>
  <si>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</si>
  <si>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</si>
  <si>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</si>
  <si>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</si>
  <si>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</si>
  <si>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</si>
  <si>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</si>
  <si>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</si>
  <si>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</si>
  <si>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</si>
  <si>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</si>
  <si>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</si>
  <si>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</si>
  <si>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</si>
  <si>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</si>
  <si>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</si>
  <si>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</si>
  <si>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</si>
  <si>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</si>
  <si>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</si>
  <si>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</si>
  <si>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</si>
  <si>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</si>
  <si>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</si>
  <si>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</si>
  <si>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</si>
  <si>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</si>
  <si>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</si>
  <si>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</si>
  <si>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</si>
  <si>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</si>
  <si>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</si>
  <si>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</si>
  <si>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</si>
  <si>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</si>
  <si>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</si>
  <si>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</si>
  <si>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</si>
  <si>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</si>
  <si>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</si>
  <si>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</si>
  <si>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</si>
  <si>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</si>
  <si>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</si>
  <si>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</si>
  <si>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</si>
  <si>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</si>
  <si>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</si>
  <si>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</si>
  <si>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</si>
  <si>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</si>
  <si>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</si>
  <si>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</si>
  <si>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</si>
  <si>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</si>
  <si>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</si>
  <si>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</si>
  <si>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</si>
  <si>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</si>
  <si>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</si>
  <si>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</si>
  <si>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</si>
  <si>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</si>
  <si>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</si>
  <si>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</si>
  <si>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</si>
  <si>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</si>
  <si>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</si>
  <si>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</si>
  <si>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</si>
  <si>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</si>
  <si>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</si>
  <si>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</si>
  <si>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</si>
  <si>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</si>
  <si>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</si>
  <si>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</si>
  <si>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</si>
  <si>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</si>
  <si>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</si>
  <si>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</si>
  <si>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</si>
  <si>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</si>
  <si>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</si>
  <si>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</si>
  <si>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</si>
  <si>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</si>
  <si>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</si>
  <si>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</si>
  <si>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</si>
  <si>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</si>
  <si>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</si>
  <si>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</si>
  <si>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</si>
  <si>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</si>
  <si>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</si>
  <si>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</si>
  <si>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</si>
  <si>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</si>
  <si>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</si>
  <si>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</si>
  <si>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</si>
  <si>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</si>
  <si>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</si>
  <si>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</si>
  <si>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</si>
  <si>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</si>
  <si>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</si>
  <si>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</si>
  <si>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</si>
  <si>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</si>
  <si>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</si>
  <si>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</si>
  <si>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</si>
  <si>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</si>
  <si>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</si>
  <si>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</si>
  <si>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</si>
  <si>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</si>
  <si>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</si>
  <si>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</si>
  <si>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</si>
  <si>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</si>
  <si>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</si>
  <si>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</si>
  <si>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</si>
  <si>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</si>
  <si>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</si>
  <si>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</si>
  <si>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</si>
  <si>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</si>
  <si>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</si>
  <si>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</si>
  <si>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</si>
  <si>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</si>
  <si>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</si>
  <si>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</si>
  <si>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</si>
  <si>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</si>
  <si>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</si>
  <si>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</si>
  <si>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</si>
  <si>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</si>
  <si>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</si>
  <si>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</si>
  <si>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</si>
  <si>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</si>
  <si>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</si>
  <si>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</si>
  <si>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</si>
  <si>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</si>
  <si>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</si>
  <si>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</si>
  <si>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</si>
  <si>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</si>
  <si>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</si>
  <si>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</si>
  <si>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</si>
  <si>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</si>
  <si>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</si>
  <si>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</si>
  <si>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</si>
  <si>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</si>
  <si>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</si>
  <si>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</si>
  <si>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</si>
  <si>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</si>
  <si>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</si>
  <si>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</si>
  <si>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</si>
  <si>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</si>
  <si>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</si>
  <si>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</si>
  <si>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</si>
  <si>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</si>
  <si>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</si>
  <si>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</si>
  <si>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</si>
  <si>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</si>
  <si>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</si>
  <si>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</si>
  <si>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</si>
  <si>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</si>
  <si>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</si>
  <si>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</si>
  <si>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</si>
  <si>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</si>
  <si>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</si>
  <si>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</si>
  <si>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</si>
  <si>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</si>
  <si>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</si>
  <si>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</si>
  <si>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</si>
  <si>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</si>
  <si>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</si>
  <si>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</si>
  <si>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</si>
  <si>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</si>
  <si>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</si>
  <si>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</si>
  <si>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</si>
  <si>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</si>
  <si>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</si>
  <si>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</si>
  <si>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</si>
  <si>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</si>
  <si>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</si>
  <si>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</si>
  <si>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</si>
  <si>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</si>
  <si>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</si>
  <si>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</si>
  <si>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</si>
  <si>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</si>
  <si>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</si>
  <si>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</si>
  <si>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</si>
  <si>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</si>
  <si>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</si>
  <si>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</si>
  <si>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</si>
  <si>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</si>
  <si>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</si>
  <si>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</si>
  <si>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</si>
  <si>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</si>
  <si>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</si>
  <si>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</si>
  <si>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</si>
  <si>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</si>
  <si>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</si>
  <si>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</si>
  <si>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</si>
  <si>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</si>
  <si>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</si>
  <si>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</si>
  <si>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</si>
  <si>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</si>
  <si>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</si>
  <si>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</si>
  <si>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</si>
  <si>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</si>
  <si>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</si>
  <si>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</si>
  <si>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</si>
  <si>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</si>
  <si>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</si>
  <si>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</si>
  <si>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</si>
  <si>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</si>
  <si>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</si>
  <si>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</si>
  <si>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</si>
  <si>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</si>
  <si>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</si>
  <si>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</si>
  <si>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</si>
  <si>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</si>
  <si>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</si>
  <si>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</si>
  <si>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</si>
  <si>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</si>
  <si>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</si>
  <si>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</si>
  <si>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</si>
  <si>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</si>
  <si>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</si>
  <si>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</si>
  <si>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</si>
  <si>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</si>
  <si>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</si>
  <si>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</si>
  <si>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</si>
  <si>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</si>
  <si>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</si>
  <si>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</si>
  <si>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</si>
  <si>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</si>
  <si>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</si>
  <si>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</si>
  <si>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</si>
  <si>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</si>
  <si>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</si>
  <si>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</si>
  <si>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</si>
  <si>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</si>
  <si>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</si>
  <si>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</si>
  <si>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</si>
  <si>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</si>
  <si>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</si>
  <si>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</si>
  <si>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</si>
  <si>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</si>
  <si>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</si>
  <si>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</si>
  <si>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</si>
  <si>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</si>
  <si>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</si>
  <si>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</si>
  <si>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</si>
  <si>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</si>
  <si>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</si>
  <si>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</si>
  <si>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</si>
  <si>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</si>
  <si>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</si>
  <si>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</si>
  <si>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</si>
  <si>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</si>
  <si>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</si>
  <si>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</si>
  <si>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</si>
  <si>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</si>
  <si>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</si>
  <si>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</si>
  <si>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</si>
  <si>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</si>
  <si>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</si>
  <si>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</si>
  <si>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</si>
  <si>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</si>
  <si>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</si>
  <si>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</si>
  <si>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</si>
  <si>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</si>
  <si>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</si>
  <si>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</si>
  <si>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</si>
  <si>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</si>
  <si>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</si>
  <si>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</si>
  <si>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</si>
  <si>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</si>
  <si>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</si>
  <si>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</si>
  <si>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</si>
  <si>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</si>
  <si>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</si>
  <si>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</si>
  <si>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</si>
  <si>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</si>
  <si>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</si>
  <si>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</si>
  <si>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</si>
  <si>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</si>
  <si>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</si>
  <si>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</si>
  <si>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</si>
  <si>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</si>
  <si>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</si>
  <si>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</si>
  <si>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</si>
  <si>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</si>
  <si>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</si>
  <si>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</si>
  <si>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</si>
  <si>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</si>
  <si>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</si>
  <si>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</si>
  <si>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</si>
  <si>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</si>
  <si>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</si>
  <si>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</si>
  <si>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</si>
  <si>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</si>
  <si>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</si>
  <si>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</si>
  <si>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</si>
  <si>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</si>
  <si>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</si>
  <si>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</si>
  <si>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</si>
  <si>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</si>
  <si>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</si>
  <si>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</si>
  <si>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</si>
  <si>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</si>
  <si>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</si>
  <si>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</si>
  <si>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</si>
  <si>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</si>
  <si>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</si>
  <si>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</si>
  <si>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</si>
  <si>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</si>
  <si>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</si>
  <si>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</si>
  <si>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</si>
  <si>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</si>
  <si>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</si>
  <si>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</si>
  <si>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</si>
  <si>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</si>
  <si>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</si>
  <si>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</si>
  <si>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</si>
  <si>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</si>
  <si>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</si>
  <si>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</si>
  <si>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</si>
  <si>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</si>
  <si>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</si>
  <si>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</si>
  <si>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</si>
  <si>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</si>
  <si>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</si>
  <si>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</si>
  <si>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</si>
  <si>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</si>
  <si>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</si>
  <si>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</si>
  <si>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</si>
  <si>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</si>
  <si>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</si>
  <si>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</si>
  <si>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</si>
  <si>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</si>
  <si>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</si>
  <si>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</si>
  <si>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</si>
  <si>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</si>
  <si>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</si>
  <si>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</si>
  <si>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</si>
  <si>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</si>
  <si>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</si>
  <si>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</si>
  <si>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</si>
  <si>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</si>
  <si>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</si>
  <si>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</si>
  <si>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</si>
  <si>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</si>
  <si>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</si>
  <si>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</si>
  <si>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</si>
  <si>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</si>
  <si>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</si>
  <si>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</si>
  <si>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</si>
  <si>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</si>
  <si>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</si>
  <si>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</si>
  <si>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</si>
  <si>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</si>
  <si>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</si>
  <si>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</si>
  <si>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</si>
  <si>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</si>
  <si>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</si>
  <si>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</si>
  <si>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</si>
  <si>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</si>
  <si>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</si>
  <si>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</si>
  <si>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</si>
  <si>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</si>
  <si>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</si>
  <si>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</si>
  <si>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</si>
  <si>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</si>
  <si>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</si>
  <si>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</si>
  <si>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</si>
  <si>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</si>
  <si>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</si>
  <si>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</si>
  <si>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</si>
  <si>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</si>
  <si>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</si>
  <si>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</si>
  <si>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</si>
  <si>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</si>
  <si>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</si>
  <si>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</si>
  <si>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</si>
  <si>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</si>
  <si>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</si>
  <si>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</si>
  <si>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</si>
  <si>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</si>
  <si>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</si>
  <si>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</si>
  <si>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</si>
  <si>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</si>
  <si>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</si>
  <si>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</si>
  <si>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</si>
  <si>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</si>
  <si>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</si>
  <si>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</si>
  <si>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</si>
  <si>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</si>
  <si>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</si>
  <si>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</si>
  <si>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</si>
  <si>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</si>
  <si>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</si>
  <si>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</si>
  <si>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</si>
  <si>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</si>
  <si>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</si>
  <si>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</si>
  <si>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</si>
  <si>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</si>
  <si>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</si>
  <si>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</si>
  <si>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</si>
  <si>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</si>
  <si>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</si>
  <si>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</si>
  <si>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</si>
  <si>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</si>
  <si>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</si>
  <si>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</si>
  <si>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</si>
  <si>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</si>
  <si>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</si>
  <si>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</si>
  <si>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</si>
  <si>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</si>
  <si>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</si>
  <si>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</si>
  <si>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</si>
  <si>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</si>
  <si>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</si>
  <si>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</si>
  <si>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</si>
  <si>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</si>
  <si>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</si>
  <si>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</si>
  <si>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</si>
  <si>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</si>
  <si>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</si>
  <si>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</si>
  <si>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</si>
  <si>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</si>
  <si>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</si>
  <si>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</si>
  <si>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</si>
  <si>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</si>
  <si>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</si>
  <si>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</si>
  <si>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</si>
  <si>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</si>
  <si>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</si>
  <si>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</si>
  <si>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</si>
  <si>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</si>
  <si>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</si>
  <si>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</si>
  <si>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</si>
  <si>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</si>
  <si>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</si>
  <si>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</si>
  <si>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</si>
  <si>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</si>
  <si>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</si>
  <si>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</si>
  <si>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</si>
  <si>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</si>
  <si>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</si>
  <si>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</si>
  <si>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</si>
  <si>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</si>
  <si>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</si>
  <si>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</si>
  <si>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</si>
  <si>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</si>
  <si>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</si>
  <si>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</si>
  <si>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</si>
  <si>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</si>
  <si>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</si>
  <si>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</si>
  <si>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</si>
  <si>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</si>
  <si>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</si>
  <si>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</si>
  <si>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</si>
  <si>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</si>
  <si>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</si>
  <si>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</si>
  <si>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</si>
  <si>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</si>
  <si>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</si>
  <si>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</si>
  <si>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</si>
  <si>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</si>
  <si>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</si>
  <si>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</si>
  <si>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</si>
  <si>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</si>
  <si>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</si>
  <si>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</si>
  <si>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</si>
  <si>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</si>
  <si>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</si>
  <si>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</si>
  <si>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</si>
  <si>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</si>
  <si>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</si>
  <si>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</si>
  <si>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</si>
  <si>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</si>
  <si>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</si>
  <si>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</si>
  <si>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</si>
  <si>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</si>
  <si>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</si>
  <si>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</si>
  <si>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</si>
  <si>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</si>
  <si>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</si>
  <si>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</si>
  <si>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</si>
  <si>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</si>
  <si>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</si>
  <si>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</si>
  <si>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</si>
  <si>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</si>
  <si>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</si>
  <si>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</si>
  <si>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</si>
  <si>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</si>
  <si>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</si>
  <si>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</si>
  <si>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</si>
  <si>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</si>
  <si>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</si>
  <si>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</si>
  <si>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</si>
  <si>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</si>
  <si>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</si>
  <si>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</si>
  <si>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</si>
  <si>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</si>
  <si>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</si>
  <si>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</si>
  <si>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</si>
  <si>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</si>
  <si>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</si>
  <si>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</si>
  <si>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</si>
  <si>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</si>
  <si>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</si>
  <si>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</si>
  <si>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</si>
  <si>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</si>
  <si>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</si>
  <si>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</si>
  <si>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</si>
  <si>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</si>
  <si>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</si>
  <si>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</si>
  <si>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</si>
  <si>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</si>
  <si>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</si>
  <si>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</si>
  <si>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</si>
  <si>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</si>
  <si>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</si>
  <si>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</si>
  <si>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</si>
  <si>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</si>
  <si>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</si>
  <si>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</si>
  <si>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</si>
  <si>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</si>
  <si>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</si>
  <si>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</si>
  <si>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</si>
  <si>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</si>
  <si>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</si>
  <si>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</si>
  <si>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</si>
  <si>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</si>
  <si>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</si>
  <si>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</si>
  <si>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</si>
  <si>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</si>
  <si>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</si>
  <si>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</si>
  <si>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</si>
  <si>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</si>
  <si>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</si>
  <si>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</si>
  <si>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</si>
  <si>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</si>
  <si>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</si>
  <si>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</si>
  <si>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</si>
  <si>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</si>
  <si>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</si>
  <si>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</si>
  <si>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</si>
  <si>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</si>
  <si>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</si>
  <si>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</si>
  <si>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</si>
  <si>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</si>
  <si>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</si>
  <si>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</si>
  <si>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</si>
  <si>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</si>
  <si>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</si>
  <si>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</si>
  <si>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</si>
  <si>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</si>
  <si>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</si>
  <si>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</si>
  <si>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</si>
  <si>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</si>
  <si>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</si>
  <si>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</si>
  <si>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</si>
  <si>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</si>
  <si>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</si>
  <si>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</si>
  <si>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</si>
  <si>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</si>
  <si>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</si>
  <si>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</si>
  <si>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</si>
  <si>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</si>
  <si>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</si>
  <si>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</si>
  <si>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</si>
  <si>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</si>
  <si>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</si>
  <si>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</si>
  <si>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</si>
  <si>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</si>
  <si>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</si>
  <si>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</si>
  <si>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</si>
  <si>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</si>
  <si>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</si>
  <si>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</si>
  <si>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</si>
  <si>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</si>
  <si>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</si>
  <si>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</si>
  <si>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</si>
  <si>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</si>
  <si>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</si>
  <si>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</si>
  <si>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</si>
  <si>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</si>
  <si>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</si>
  <si>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</si>
  <si>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</si>
  <si>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</si>
  <si>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</si>
  <si>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</si>
  <si>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</si>
  <si>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</si>
  <si>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</si>
  <si>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</si>
  <si>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</si>
  <si>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</si>
  <si>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</si>
  <si>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</si>
  <si>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</si>
  <si>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</si>
  <si>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</si>
  <si>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</si>
  <si>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</si>
  <si>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</si>
  <si>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</si>
  <si>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</si>
  <si>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</si>
  <si>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</si>
  <si>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</si>
  <si>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</si>
  <si>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</si>
  <si>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</si>
  <si>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</si>
  <si>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</si>
  <si>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</si>
  <si>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</si>
  <si>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</si>
  <si>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</si>
  <si>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</si>
  <si>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</si>
  <si>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</si>
  <si>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</si>
  <si>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</si>
  <si>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</si>
  <si>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</si>
  <si>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</si>
  <si>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</si>
  <si>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</si>
  <si>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</si>
  <si>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</si>
  <si>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</si>
  <si>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</si>
  <si>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</si>
  <si>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</si>
  <si>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</si>
  <si>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</si>
  <si>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</si>
  <si>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</si>
  <si>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</si>
  <si>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</si>
  <si>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</si>
  <si>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</si>
  <si>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</si>
  <si>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</si>
  <si>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</si>
  <si>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</si>
  <si>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</si>
  <si>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</si>
  <si>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</si>
  <si>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</si>
  <si>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</si>
  <si>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</si>
  <si>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</si>
  <si>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</si>
  <si>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</si>
  <si>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</si>
  <si>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</si>
  <si>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</si>
  <si>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</si>
  <si>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</si>
  <si>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</si>
  <si>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</si>
  <si>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</si>
  <si>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</si>
  <si>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</si>
  <si>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</si>
  <si>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</si>
  <si>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</si>
  <si>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</si>
  <si>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</si>
  <si>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</si>
  <si>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</si>
  <si>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</si>
  <si>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</si>
  <si>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</si>
  <si>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</si>
  <si>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</si>
  <si>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</si>
  <si>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</si>
  <si>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</si>
  <si>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</si>
  <si>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</si>
  <si>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</si>
  <si>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</si>
  <si>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</si>
  <si>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</si>
  <si>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</si>
  <si>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</si>
  <si>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</si>
  <si>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</si>
  <si>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</si>
  <si>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</si>
  <si>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</si>
  <si>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</si>
  <si>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</si>
  <si>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</si>
  <si>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</si>
  <si>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</si>
  <si>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</si>
  <si>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</si>
  <si>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</si>
  <si>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</si>
  <si>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</si>
  <si>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</si>
  <si>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</si>
  <si>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</si>
  <si>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</si>
  <si>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</si>
  <si>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</si>
  <si>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</si>
  <si>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</si>
  <si>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</si>
  <si>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</si>
  <si>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</si>
  <si>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</si>
  <si>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</si>
  <si>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</si>
  <si>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</si>
  <si>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</si>
  <si>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</si>
  <si>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</si>
  <si>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</si>
  <si>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</si>
  <si>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</si>
  <si>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</si>
  <si>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</si>
  <si>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</si>
  <si>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</si>
  <si>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SVIBOVEC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</si>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</sst>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1450092.8200000003</v>
      </c>
      <c r="D2" s="7">
        <f>'PR-RAS'!E6</f>
        <v>1653846.23</v>
      </c>
      <c r="E2" s="7">
        <v>0</v>
      </c>
      <c r="F2" s="7">
        <v>0</v>
      </c>
      <c r="G2" s="8">
        <f t="shared" ref="G2:G274" si="0">(B2/1000)*(C2*1+D2*2)</f>
        <v>4757.7852800000001</v>
      </c>
      <c r="H2" s="8">
        <f t="shared" ref="H2:H274" si="1">ABS(C2-ROUND(C2,0))+ABS(D2-ROUND(D2,0))</f>
        <v>0.40999999968335032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1365506.35</v>
      </c>
      <c r="D45" s="2">
        <f>'PR-RAS'!E49</f>
        <v>1572610.71</v>
      </c>
      <c r="E45" s="2">
        <v>0</v>
      </c>
      <c r="F45" s="2">
        <v>0</v>
      </c>
      <c r="G45" s="3">
        <f t="shared" si="0"/>
        <v>198472.02187999996</v>
      </c>
      <c r="H45" s="3">
        <f t="shared" si="1"/>
        <v>0.64000000013038516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1365506.35</v>
      </c>
      <c r="D64" s="2">
        <f>'PR-RAS'!E68</f>
        <v>1572610.71</v>
      </c>
      <c r="E64" s="2">
        <v>0</v>
      </c>
      <c r="F64" s="2">
        <v>0</v>
      </c>
      <c r="G64" s="3">
        <f t="shared" si="0"/>
        <v>284175.84950999997</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1330486.3500000001</v>
      </c>
      <c r="D65" s="2">
        <f>'PR-RAS'!E69</f>
        <v>1421915.13</v>
      </c>
      <c r="E65" s="2">
        <v>0</v>
      </c>
      <c r="F65" s="2">
        <v>0</v>
      </c>
      <c r="G65" s="3">
        <f t="shared" si="0"/>
        <v>267156.26303999999</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35020</v>
      </c>
      <c r="D66" s="2">
        <f>'PR-RAS'!E70</f>
        <v>150695.57999999999</v>
      </c>
      <c r="E66" s="2">
        <v>0</v>
      </c>
      <c r="F66" s="2">
        <v>0</v>
      </c>
      <c r="G66" s="3">
        <f t="shared" si="0"/>
        <v>21866.725399999999</v>
      </c>
      <c r="H66" s="3">
        <f t="shared" si="1"/>
        <v>0.42000000001280569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472.35</v>
      </c>
      <c r="D78" s="2">
        <f>'PR-RAS'!E82</f>
        <v>504.84</v>
      </c>
      <c r="E78" s="2">
        <v>0</v>
      </c>
      <c r="F78" s="2">
        <v>0</v>
      </c>
      <c r="G78" s="3">
        <f t="shared" si="0"/>
        <v>114.11631</v>
      </c>
      <c r="H78" s="3">
        <f t="shared" si="1"/>
        <v>0.51000000000004775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472.35</v>
      </c>
      <c r="D79" s="2">
        <f>'PR-RAS'!E83</f>
        <v>504.84</v>
      </c>
      <c r="E79" s="2">
        <v>0</v>
      </c>
      <c r="F79" s="2">
        <v>0</v>
      </c>
      <c r="G79" s="3">
        <f t="shared" si="0"/>
        <v>115.59833999999999</v>
      </c>
      <c r="H79" s="3">
        <f t="shared" si="1"/>
        <v>0.51000000000004775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472.35</v>
      </c>
      <c r="D81" s="2">
        <f>'PR-RAS'!E85</f>
        <v>504.84</v>
      </c>
      <c r="E81" s="2">
        <v>0</v>
      </c>
      <c r="F81" s="2">
        <v>0</v>
      </c>
      <c r="G81" s="3">
        <f t="shared" si="0"/>
        <v>118.5624</v>
      </c>
      <c r="H81" s="3">
        <f t="shared" si="1"/>
        <v>0.51000000000004775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4969</v>
      </c>
      <c r="D102" s="2">
        <f>'PR-RAS'!E106</f>
        <v>5224</v>
      </c>
      <c r="E102" s="2">
        <v>0</v>
      </c>
      <c r="F102" s="2">
        <v>0</v>
      </c>
      <c r="G102" s="3">
        <f t="shared" si="0"/>
        <v>1557.1170000000002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4969</v>
      </c>
      <c r="D108" s="2">
        <f>'PR-RAS'!E112</f>
        <v>5224</v>
      </c>
      <c r="E108" s="2">
        <v>0</v>
      </c>
      <c r="F108" s="2">
        <v>0</v>
      </c>
      <c r="G108" s="3">
        <f t="shared" si="0"/>
        <v>1649.6189999999999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4969</v>
      </c>
      <c r="D113" s="2">
        <f>'PR-RAS'!E117</f>
        <v>5224</v>
      </c>
      <c r="E113" s="2">
        <v>0</v>
      </c>
      <c r="F113" s="2">
        <v>0</v>
      </c>
      <c r="G113" s="3">
        <f t="shared" si="0"/>
        <v>1726.704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797.5</v>
      </c>
      <c r="D121" s="2">
        <f>'PR-RAS'!E125</f>
        <v>1587.5</v>
      </c>
      <c r="E121" s="2">
        <v>0</v>
      </c>
      <c r="F121" s="2">
        <v>0</v>
      </c>
      <c r="G121" s="3">
        <f t="shared" si="0"/>
        <v>476.7</v>
      </c>
      <c r="H121" s="3">
        <f t="shared" si="1"/>
        <v>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97.5</v>
      </c>
      <c r="D122" s="2">
        <f>'PR-RAS'!E126</f>
        <v>337.5</v>
      </c>
      <c r="E122" s="2">
        <v>0</v>
      </c>
      <c r="F122" s="2">
        <v>0</v>
      </c>
      <c r="G122" s="3">
        <f t="shared" si="0"/>
        <v>93.472499999999997</v>
      </c>
      <c r="H122" s="3">
        <f t="shared" si="1"/>
        <v>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97.5</v>
      </c>
      <c r="D124" s="2">
        <f>'PR-RAS'!E128</f>
        <v>337.5</v>
      </c>
      <c r="E124" s="2">
        <v>0</v>
      </c>
      <c r="F124" s="2">
        <v>0</v>
      </c>
      <c r="G124" s="3">
        <f t="shared" si="0"/>
        <v>95.017499999999998</v>
      </c>
      <c r="H124" s="3">
        <f t="shared" si="1"/>
        <v>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700</v>
      </c>
      <c r="D125" s="2">
        <f>'PR-RAS'!E129</f>
        <v>1250</v>
      </c>
      <c r="E125" s="2">
        <v>0</v>
      </c>
      <c r="F125" s="2">
        <v>0</v>
      </c>
      <c r="G125" s="3">
        <f t="shared" si="0"/>
        <v>396.8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v>
      </c>
      <c r="D126" s="2">
        <f>'PR-RAS'!E130</f>
        <v>1250</v>
      </c>
      <c r="E126" s="2">
        <v>0</v>
      </c>
      <c r="F126" s="2">
        <v>0</v>
      </c>
      <c r="G126" s="3">
        <f t="shared" si="0"/>
        <v>400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78347.62</v>
      </c>
      <c r="D130" s="2">
        <f>'PR-RAS'!E134</f>
        <v>73919.179999999993</v>
      </c>
      <c r="E130" s="2">
        <v>0</v>
      </c>
      <c r="F130" s="2">
        <v>0</v>
      </c>
      <c r="G130" s="3">
        <f t="shared" si="0"/>
        <v>29177.991419999998</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78347.62</v>
      </c>
      <c r="D131" s="2">
        <f>'PR-RAS'!E135</f>
        <v>73919.179999999993</v>
      </c>
      <c r="E131" s="2">
        <v>0</v>
      </c>
      <c r="F131" s="2">
        <v>0</v>
      </c>
      <c r="G131" s="3">
        <f t="shared" si="0"/>
        <v>29404.177399999997</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64335.89</v>
      </c>
      <c r="D132" s="2">
        <f>'PR-RAS'!E136</f>
        <v>65008.21</v>
      </c>
      <c r="E132" s="2">
        <v>0</v>
      </c>
      <c r="F132" s="2">
        <v>0</v>
      </c>
      <c r="G132" s="3">
        <f t="shared" si="0"/>
        <v>25460.152610000001</v>
      </c>
      <c r="H132" s="3">
        <f t="shared" si="1"/>
        <v>0.31999999999970896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14011.73</v>
      </c>
      <c r="D133" s="2">
        <f>'PR-RAS'!E137</f>
        <v>8910.9699999999993</v>
      </c>
      <c r="E133" s="2">
        <v>0</v>
      </c>
      <c r="F133" s="2">
        <v>0</v>
      </c>
      <c r="G133" s="3">
        <f t="shared" si="0"/>
        <v>4202.0444399999997</v>
      </c>
      <c r="H133" s="3">
        <f t="shared" si="1"/>
        <v>0.30000000000109139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1370400.1799999997</v>
      </c>
      <c r="D148" s="2">
        <f>'PR-RAS'!E152</f>
        <v>1612340.8399999999</v>
      </c>
      <c r="E148" s="2">
        <v>0</v>
      </c>
      <c r="F148" s="2">
        <v>0</v>
      </c>
      <c r="G148" s="3">
        <f t="shared" si="0"/>
        <v>675477.03341999988</v>
      </c>
      <c r="H148" s="3">
        <f t="shared" si="1"/>
        <v>0.33999999985098839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1124542.0699999998</v>
      </c>
      <c r="D149" s="2">
        <f>'PR-RAS'!E153</f>
        <v>1345019.5299999998</v>
      </c>
      <c r="E149" s="2">
        <v>0</v>
      </c>
      <c r="F149" s="2">
        <v>0</v>
      </c>
      <c r="G149" s="3">
        <f t="shared" si="0"/>
        <v>564558.00723999983</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936845.69</v>
      </c>
      <c r="D150" s="2">
        <f>'PR-RAS'!E154</f>
        <v>1125178.95</v>
      </c>
      <c r="E150" s="2">
        <v>0</v>
      </c>
      <c r="F150" s="2">
        <v>0</v>
      </c>
      <c r="G150" s="3">
        <f t="shared" si="0"/>
        <v>474893.33490999998</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907011.32</v>
      </c>
      <c r="D151" s="2">
        <f>'PR-RAS'!E155</f>
        <v>1088081.79</v>
      </c>
      <c r="E151" s="2">
        <v>0</v>
      </c>
      <c r="F151" s="2">
        <v>0</v>
      </c>
      <c r="G151" s="3">
        <f t="shared" si="0"/>
        <v>462476.23499999999</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18314.89</v>
      </c>
      <c r="D153" s="2">
        <f>'PR-RAS'!E157</f>
        <v>22430.720000000001</v>
      </c>
      <c r="E153" s="2">
        <v>0</v>
      </c>
      <c r="F153" s="2">
        <v>0</v>
      </c>
      <c r="G153" s="3">
        <f t="shared" si="0"/>
        <v>9602.8021599999993</v>
      </c>
      <c r="H153" s="3">
        <f t="shared" si="1"/>
        <v>0.38999999999941792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11519.48</v>
      </c>
      <c r="D154" s="2">
        <f>'PR-RAS'!E158</f>
        <v>14666.44</v>
      </c>
      <c r="E154" s="2">
        <v>0</v>
      </c>
      <c r="F154" s="2">
        <v>0</v>
      </c>
      <c r="G154" s="3">
        <f t="shared" si="0"/>
        <v>6250.4110799999999</v>
      </c>
      <c r="H154" s="3">
        <f t="shared" si="1"/>
        <v>0.92000000000007276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33116.83</v>
      </c>
      <c r="D155" s="2">
        <f>'PR-RAS'!E159</f>
        <v>34186.19</v>
      </c>
      <c r="E155" s="2">
        <v>0</v>
      </c>
      <c r="F155" s="2">
        <v>0</v>
      </c>
      <c r="G155" s="3">
        <f t="shared" si="0"/>
        <v>15629.33834</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154579.54999999999</v>
      </c>
      <c r="D156" s="2">
        <f>'PR-RAS'!E160</f>
        <v>185654.39</v>
      </c>
      <c r="E156" s="2">
        <v>0</v>
      </c>
      <c r="F156" s="2">
        <v>0</v>
      </c>
      <c r="G156" s="3">
        <f t="shared" si="0"/>
        <v>81512.691150000013</v>
      </c>
      <c r="H156" s="3">
        <f t="shared" si="1"/>
        <v>0.84000000002561137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154579.54999999999</v>
      </c>
      <c r="D158" s="2">
        <f>'PR-RAS'!E162</f>
        <v>185654.39</v>
      </c>
      <c r="E158" s="2">
        <v>0</v>
      </c>
      <c r="F158" s="2">
        <v>0</v>
      </c>
      <c r="G158" s="3">
        <f t="shared" si="0"/>
        <v>82564.467810000016</v>
      </c>
      <c r="H158" s="3">
        <f t="shared" si="1"/>
        <v>0.84000000002561137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211051.72000000003</v>
      </c>
      <c r="D160" s="2">
        <f>'PR-RAS'!E164</f>
        <v>229139.04000000004</v>
      </c>
      <c r="E160" s="2">
        <v>0</v>
      </c>
      <c r="F160" s="2">
        <v>0</v>
      </c>
      <c r="G160" s="3">
        <f t="shared" si="0"/>
        <v>106423.4382</v>
      </c>
      <c r="H160" s="3">
        <f t="shared" si="1"/>
        <v>0.32000000000698492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39563.550000000003</v>
      </c>
      <c r="D161" s="2">
        <f>'PR-RAS'!E165</f>
        <v>44740.11</v>
      </c>
      <c r="E161" s="2">
        <v>0</v>
      </c>
      <c r="F161" s="2">
        <v>0</v>
      </c>
      <c r="G161" s="3">
        <f t="shared" si="0"/>
        <v>20647.003200000003</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4718.6000000000004</v>
      </c>
      <c r="D162" s="2">
        <f>'PR-RAS'!E166</f>
        <v>7259.3</v>
      </c>
      <c r="E162" s="2">
        <v>0</v>
      </c>
      <c r="F162" s="2">
        <v>0</v>
      </c>
      <c r="G162" s="3">
        <f t="shared" si="0"/>
        <v>3097.1892000000003</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30324.63</v>
      </c>
      <c r="D163" s="2">
        <f>'PR-RAS'!E167</f>
        <v>34113.879999999997</v>
      </c>
      <c r="E163" s="2">
        <v>0</v>
      </c>
      <c r="F163" s="2">
        <v>0</v>
      </c>
      <c r="G163" s="3">
        <f t="shared" si="0"/>
        <v>15965.48718</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1940.88</v>
      </c>
      <c r="D164" s="2">
        <f>'PR-RAS'!E168</f>
        <v>1445.28</v>
      </c>
      <c r="E164" s="2">
        <v>0</v>
      </c>
      <c r="F164" s="2">
        <v>0</v>
      </c>
      <c r="G164" s="3">
        <f t="shared" si="0"/>
        <v>787.52472000000012</v>
      </c>
      <c r="H164" s="3">
        <f t="shared" si="1"/>
        <v>0.39999999999986358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2579.44</v>
      </c>
      <c r="D165" s="2">
        <f>'PR-RAS'!E169</f>
        <v>1921.65</v>
      </c>
      <c r="E165" s="2">
        <v>0</v>
      </c>
      <c r="F165" s="2">
        <v>0</v>
      </c>
      <c r="G165" s="3">
        <f t="shared" si="0"/>
        <v>1053.32936</v>
      </c>
      <c r="H165" s="3">
        <f t="shared" si="1"/>
        <v>0.78999999999996362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105341.86</v>
      </c>
      <c r="D166" s="2">
        <f>'PR-RAS'!E170</f>
        <v>125321.34</v>
      </c>
      <c r="E166" s="2">
        <v>0</v>
      </c>
      <c r="F166" s="2">
        <v>0</v>
      </c>
      <c r="G166" s="3">
        <f t="shared" si="0"/>
        <v>58737.449099999998</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24483.66</v>
      </c>
      <c r="D167" s="2">
        <f>'PR-RAS'!E171</f>
        <v>24884.27</v>
      </c>
      <c r="E167" s="2">
        <v>0</v>
      </c>
      <c r="F167" s="2">
        <v>0</v>
      </c>
      <c r="G167" s="3">
        <f t="shared" si="0"/>
        <v>12325.8652</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54784.76</v>
      </c>
      <c r="D168" s="2">
        <f>'PR-RAS'!E172</f>
        <v>59386.37</v>
      </c>
      <c r="E168" s="2">
        <v>0</v>
      </c>
      <c r="F168" s="2">
        <v>0</v>
      </c>
      <c r="G168" s="3">
        <f t="shared" si="0"/>
        <v>28984.102500000001</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18027.080000000002</v>
      </c>
      <c r="D169" s="2">
        <f>'PR-RAS'!E173</f>
        <v>20157.23</v>
      </c>
      <c r="E169" s="2">
        <v>0</v>
      </c>
      <c r="F169" s="2">
        <v>0</v>
      </c>
      <c r="G169" s="3">
        <f t="shared" si="0"/>
        <v>9801.3787200000006</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424.94</v>
      </c>
      <c r="D170" s="2">
        <f>'PR-RAS'!E174</f>
        <v>951.3</v>
      </c>
      <c r="E170" s="2">
        <v>0</v>
      </c>
      <c r="F170" s="2">
        <v>0</v>
      </c>
      <c r="G170" s="3">
        <f t="shared" si="0"/>
        <v>393.35426000000001</v>
      </c>
      <c r="H170" s="3">
        <f t="shared" si="1"/>
        <v>0.3599999999999568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7301.22</v>
      </c>
      <c r="D171" s="2">
        <f>'PR-RAS'!E175</f>
        <v>19652.240000000002</v>
      </c>
      <c r="E171" s="2">
        <v>0</v>
      </c>
      <c r="F171" s="2">
        <v>0</v>
      </c>
      <c r="G171" s="3">
        <f t="shared" si="0"/>
        <v>7922.969000000001</v>
      </c>
      <c r="H171" s="3">
        <f t="shared" si="1"/>
        <v>0.46000000000185537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320.2</v>
      </c>
      <c r="D173" s="2">
        <f>'PR-RAS'!E177</f>
        <v>289.93</v>
      </c>
      <c r="E173" s="2">
        <v>0</v>
      </c>
      <c r="F173" s="2">
        <v>0</v>
      </c>
      <c r="G173" s="3">
        <f t="shared" si="0"/>
        <v>154.81031999999999</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54054.61</v>
      </c>
      <c r="D174" s="2">
        <f>'PR-RAS'!E178</f>
        <v>46623.009999999995</v>
      </c>
      <c r="E174" s="2">
        <v>0</v>
      </c>
      <c r="F174" s="2">
        <v>0</v>
      </c>
      <c r="G174" s="3">
        <f t="shared" si="0"/>
        <v>25483.008989999998</v>
      </c>
      <c r="H174" s="3">
        <f t="shared" si="1"/>
        <v>0.39999999999417923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2599.06</v>
      </c>
      <c r="D175" s="2">
        <f>'PR-RAS'!E179</f>
        <v>2480.7399999999998</v>
      </c>
      <c r="E175" s="2">
        <v>0</v>
      </c>
      <c r="F175" s="2">
        <v>0</v>
      </c>
      <c r="G175" s="3">
        <f t="shared" si="0"/>
        <v>1315.5339599999998</v>
      </c>
      <c r="H175" s="3">
        <f t="shared" si="1"/>
        <v>0.32000000000016371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25802.19</v>
      </c>
      <c r="D176" s="2">
        <f>'PR-RAS'!E180</f>
        <v>5575.93</v>
      </c>
      <c r="E176" s="2">
        <v>0</v>
      </c>
      <c r="F176" s="2">
        <v>0</v>
      </c>
      <c r="G176" s="3">
        <f t="shared" si="0"/>
        <v>6466.9587499999998</v>
      </c>
      <c r="H176" s="3">
        <f t="shared" si="1"/>
        <v>0.25999999999839929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166.25</v>
      </c>
      <c r="E177" s="2">
        <v>0</v>
      </c>
      <c r="F177" s="2">
        <v>0</v>
      </c>
      <c r="G177" s="3">
        <f t="shared" si="0"/>
        <v>87.78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3482.21</v>
      </c>
      <c r="D178" s="2">
        <f>'PR-RAS'!E182</f>
        <v>3740.61</v>
      </c>
      <c r="E178" s="2">
        <v>0</v>
      </c>
      <c r="F178" s="2">
        <v>0</v>
      </c>
      <c r="G178" s="3">
        <f t="shared" si="0"/>
        <v>1940.52711</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129.4</v>
      </c>
      <c r="D179" s="2">
        <f>'PR-RAS'!E183</f>
        <v>129.4</v>
      </c>
      <c r="E179" s="2">
        <v>0</v>
      </c>
      <c r="F179" s="2">
        <v>0</v>
      </c>
      <c r="G179" s="3">
        <f t="shared" si="0"/>
        <v>69.099600000000009</v>
      </c>
      <c r="H179" s="3">
        <f t="shared" si="1"/>
        <v>0.80000000000001137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4880.8500000000004</v>
      </c>
      <c r="D180" s="2">
        <f>'PR-RAS'!E184</f>
        <v>1985.7</v>
      </c>
      <c r="E180" s="2">
        <v>0</v>
      </c>
      <c r="F180" s="2">
        <v>0</v>
      </c>
      <c r="G180" s="3">
        <f t="shared" si="0"/>
        <v>1584.5527499999998</v>
      </c>
      <c r="H180" s="3">
        <f t="shared" si="1"/>
        <v>0.44999999999959073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2317.65</v>
      </c>
      <c r="D181" s="2">
        <f>'PR-RAS'!E185</f>
        <v>3760.08</v>
      </c>
      <c r="E181" s="2">
        <v>0</v>
      </c>
      <c r="F181" s="2">
        <v>0</v>
      </c>
      <c r="G181" s="3">
        <f t="shared" si="0"/>
        <v>1770.8057999999999</v>
      </c>
      <c r="H181" s="3">
        <f t="shared" si="1"/>
        <v>0.42999999999983629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2102.87</v>
      </c>
      <c r="D182" s="2">
        <f>'PR-RAS'!E186</f>
        <v>1732.6</v>
      </c>
      <c r="E182" s="2">
        <v>0</v>
      </c>
      <c r="F182" s="2">
        <v>0</v>
      </c>
      <c r="G182" s="3">
        <f t="shared" si="0"/>
        <v>1007.82067</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12574.13</v>
      </c>
      <c r="D183" s="2">
        <f>'PR-RAS'!E187</f>
        <v>27051.7</v>
      </c>
      <c r="E183" s="2">
        <v>0</v>
      </c>
      <c r="F183" s="2">
        <v>0</v>
      </c>
      <c r="G183" s="3">
        <f t="shared" si="0"/>
        <v>12135.310459999999</v>
      </c>
      <c r="H183" s="3">
        <f t="shared" si="1"/>
        <v>0.42999999999847205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12091.7</v>
      </c>
      <c r="D190" s="2">
        <f>'PR-RAS'!E194</f>
        <v>12454.580000000002</v>
      </c>
      <c r="E190" s="2">
        <v>0</v>
      </c>
      <c r="F190" s="2">
        <v>0</v>
      </c>
      <c r="G190" s="3">
        <f t="shared" si="0"/>
        <v>6993.1625400000003</v>
      </c>
      <c r="H190" s="3">
        <f t="shared" si="1"/>
        <v>0.71999999999752617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1622.92</v>
      </c>
      <c r="D192" s="2">
        <f>'PR-RAS'!E196</f>
        <v>1643.06</v>
      </c>
      <c r="E192" s="2">
        <v>0</v>
      </c>
      <c r="F192" s="2">
        <v>0</v>
      </c>
      <c r="G192" s="3">
        <f t="shared" si="0"/>
        <v>937.62663999999995</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3673.24</v>
      </c>
      <c r="D193" s="2">
        <f>'PR-RAS'!E197</f>
        <v>1190.24</v>
      </c>
      <c r="E193" s="2">
        <v>0</v>
      </c>
      <c r="F193" s="2">
        <v>0</v>
      </c>
      <c r="G193" s="3">
        <f t="shared" si="0"/>
        <v>1162.3142399999999</v>
      </c>
      <c r="H193" s="3">
        <f t="shared" si="1"/>
        <v>0.47999999999979082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240</v>
      </c>
      <c r="E194" s="2">
        <v>0</v>
      </c>
      <c r="F194" s="2">
        <v>0</v>
      </c>
      <c r="G194" s="3">
        <f t="shared" si="0"/>
        <v>124.11637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2424.98</v>
      </c>
      <c r="D195" s="2">
        <f>'PR-RAS'!E199</f>
        <v>2961.47</v>
      </c>
      <c r="E195" s="2">
        <v>0</v>
      </c>
      <c r="F195" s="2">
        <v>0</v>
      </c>
      <c r="G195" s="3">
        <f t="shared" si="0"/>
        <v>1619.49648</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4207.47</v>
      </c>
      <c r="D197" s="2">
        <f>'PR-RAS'!E201</f>
        <v>6419.81</v>
      </c>
      <c r="E197" s="2">
        <v>0</v>
      </c>
      <c r="F197" s="2">
        <v>0</v>
      </c>
      <c r="G197" s="3">
        <f t="shared" si="0"/>
        <v>3341.22964</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662.23</v>
      </c>
      <c r="D198" s="2">
        <f>'PR-RAS'!E202</f>
        <v>525.84</v>
      </c>
      <c r="E198" s="2">
        <v>0</v>
      </c>
      <c r="F198" s="2">
        <v>0</v>
      </c>
      <c r="G198" s="3">
        <f t="shared" si="0"/>
        <v>337.64027000000004</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662.23</v>
      </c>
      <c r="D212" s="2">
        <f>'PR-RAS'!E216</f>
        <v>525.84</v>
      </c>
      <c r="E212" s="2">
        <v>0</v>
      </c>
      <c r="F212" s="2">
        <v>0</v>
      </c>
      <c r="G212" s="3">
        <f t="shared" si="0"/>
        <v>361.63501000000002</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662.23</v>
      </c>
      <c r="D213" s="2">
        <f>'PR-RAS'!E217</f>
        <v>525.84</v>
      </c>
      <c r="E213" s="2">
        <v>0</v>
      </c>
      <c r="F213" s="2">
        <v>0</v>
      </c>
      <c r="G213" s="3">
        <f t="shared" si="0"/>
        <v>363.34892000000002</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33829.4</v>
      </c>
      <c r="D258" s="2">
        <f>'PR-RAS'!E262</f>
        <v>37336.43</v>
      </c>
      <c r="E258" s="2">
        <v>0</v>
      </c>
      <c r="F258" s="2">
        <v>0</v>
      </c>
      <c r="G258" s="3">
        <f t="shared" si="0"/>
        <v>27885.080820000003</v>
      </c>
      <c r="H258" s="3">
        <f t="shared" si="1"/>
        <v>0.83000000000174623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33829.4</v>
      </c>
      <c r="D265" s="2">
        <f>'PR-RAS'!E269</f>
        <v>37336.43</v>
      </c>
      <c r="E265" s="2">
        <v>0</v>
      </c>
      <c r="F265" s="2">
        <v>0</v>
      </c>
      <c r="G265" s="3">
        <f t="shared" si="0"/>
        <v>28644.596640000003</v>
      </c>
      <c r="H265" s="3">
        <f t="shared" si="1"/>
        <v>0.83000000000174623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33829.4</v>
      </c>
      <c r="D267" s="2">
        <f>'PR-RAS'!E271</f>
        <v>37336.43</v>
      </c>
      <c r="E267" s="2">
        <v>0</v>
      </c>
      <c r="F267" s="2">
        <v>0</v>
      </c>
      <c r="G267" s="3">
        <f t="shared" si="0"/>
        <v>28861.601160000006</v>
      </c>
      <c r="H267" s="3">
        <f t="shared" si="1"/>
        <v>0.83000000000174623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314.76</v>
      </c>
      <c r="D269" s="2">
        <f>'PR-RAS'!E273</f>
        <v>320</v>
      </c>
      <c r="E269" s="2">
        <v>0</v>
      </c>
      <c r="F269" s="2">
        <v>0</v>
      </c>
      <c r="G269" s="3">
        <f t="shared" si="0"/>
        <v>255.87568000000002</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314.76</v>
      </c>
      <c r="D270" s="2">
        <f>'PR-RAS'!E274</f>
        <v>320</v>
      </c>
      <c r="E270" s="2">
        <v>0</v>
      </c>
      <c r="F270" s="2">
        <v>0</v>
      </c>
      <c r="G270" s="3">
        <f t="shared" si="0"/>
        <v>256.83044000000001</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314.76</v>
      </c>
      <c r="D272" s="2">
        <f>'PR-RAS'!E276</f>
        <v>320</v>
      </c>
      <c r="E272" s="2">
        <v>0</v>
      </c>
      <c r="F272" s="2">
        <v>0</v>
      </c>
      <c r="G272" s="3">
        <f t="shared" si="0"/>
        <v>258.73996</v>
      </c>
      <c r="H272" s="3">
        <f t="shared" si="1"/>
        <v>0.24000000000000909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1370400.1799999997</v>
      </c>
      <c r="D295" s="2">
        <f>'PR-RAS'!E299</f>
        <v>1612340.8399999999</v>
      </c>
      <c r="E295" s="2">
        <v>0</v>
      </c>
      <c r="F295" s="2">
        <v>0</v>
      </c>
      <c r="G295" s="3">
        <f t="shared" si="12"/>
        <v>1350954.0668399998</v>
      </c>
      <c r="H295" s="3">
        <f t="shared" si="13"/>
        <v>0.33999999985098839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79692.640000000596</v>
      </c>
      <c r="D296" s="2">
        <f>'PR-RAS'!E300</f>
        <v>41505.39000000013</v>
      </c>
      <c r="E296" s="2">
        <v>0</v>
      </c>
      <c r="F296" s="2">
        <v>0</v>
      </c>
      <c r="G296" s="3">
        <f t="shared" si="12"/>
        <v>47997.508900000248</v>
      </c>
      <c r="H296" s="3">
        <f t="shared" si="13"/>
        <v>0.74999999953433871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39080.69</v>
      </c>
      <c r="D298" s="2">
        <f>'PR-RAS'!E302</f>
        <v>0</v>
      </c>
      <c r="E298" s="2">
        <v>0</v>
      </c>
      <c r="F298" s="2">
        <v>0</v>
      </c>
      <c r="G298" s="3">
        <f t="shared" si="12"/>
        <v>11606.96493</v>
      </c>
      <c r="H298" s="3">
        <f t="shared" si="13"/>
        <v>0.30999999999767169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55076.34</v>
      </c>
      <c r="E299" s="2">
        <v>0</v>
      </c>
      <c r="F299" s="2">
        <v>0</v>
      </c>
      <c r="G299" s="3">
        <f t="shared" si="12"/>
        <v>32825.498639999998</v>
      </c>
      <c r="H299" s="3">
        <f t="shared" si="13"/>
        <v>0.33999999999650754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115250.51</v>
      </c>
      <c r="E300" s="2">
        <v>0</v>
      </c>
      <c r="F300" s="2">
        <v>0</v>
      </c>
      <c r="G300" s="3">
        <f t="shared" si="12"/>
        <v>68919.804980000001</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165509.67000000001</v>
      </c>
      <c r="D355" s="2">
        <f>'PR-RAS'!E360</f>
        <v>94758.290000000008</v>
      </c>
      <c r="E355" s="2">
        <v>0</v>
      </c>
      <c r="F355" s="2">
        <v>0</v>
      </c>
      <c r="G355" s="3">
        <f t="shared" si="12"/>
        <v>125679.2925</v>
      </c>
      <c r="H355" s="3">
        <f t="shared" si="13"/>
        <v>0.61999999999534339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87350.900000000009</v>
      </c>
      <c r="D368" s="2">
        <f>'PR-RAS'!E373</f>
        <v>73450.41</v>
      </c>
      <c r="E368" s="2">
        <v>0</v>
      </c>
      <c r="F368" s="2">
        <v>0</v>
      </c>
      <c r="G368" s="3">
        <f t="shared" si="12"/>
        <v>85970.381240000002</v>
      </c>
      <c r="H368" s="3">
        <f t="shared" si="13"/>
        <v>0.50999999999476131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52532.73</v>
      </c>
      <c r="D374" s="2">
        <f>'PR-RAS'!E379</f>
        <v>70740.5</v>
      </c>
      <c r="E374" s="2">
        <v>0</v>
      </c>
      <c r="F374" s="2">
        <v>0</v>
      </c>
      <c r="G374" s="3">
        <f t="shared" si="12"/>
        <v>72367.12129000001</v>
      </c>
      <c r="H374" s="3">
        <f t="shared" si="13"/>
        <v>0.76999999999679858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29641.43</v>
      </c>
      <c r="D375" s="2">
        <f>'PR-RAS'!E380</f>
        <v>18804.52</v>
      </c>
      <c r="E375" s="2">
        <v>0</v>
      </c>
      <c r="F375" s="2">
        <v>0</v>
      </c>
      <c r="G375" s="3">
        <f t="shared" si="12"/>
        <v>25151.675780000001</v>
      </c>
      <c r="H375" s="3">
        <f t="shared" si="13"/>
        <v>0.90999999999985448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3562.5</v>
      </c>
      <c r="D376" s="2">
        <f>'PR-RAS'!E381</f>
        <v>0</v>
      </c>
      <c r="E376" s="2">
        <v>0</v>
      </c>
      <c r="F376" s="2">
        <v>0</v>
      </c>
      <c r="G376" s="3">
        <f t="shared" si="12"/>
        <v>1335.9375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14055.5</v>
      </c>
      <c r="D380" s="2">
        <f>'PR-RAS'!E385</f>
        <v>3508.56</v>
      </c>
      <c r="E380" s="2">
        <v>0</v>
      </c>
      <c r="F380" s="2">
        <v>0</v>
      </c>
      <c r="G380" s="3">
        <f t="shared" si="12"/>
        <v>7986.5229799999997</v>
      </c>
      <c r="H380" s="3">
        <f t="shared" si="13"/>
        <v>0.94000000000005457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5273.3</v>
      </c>
      <c r="D381" s="2">
        <f>'PR-RAS'!E386</f>
        <v>48427.42</v>
      </c>
      <c r="E381" s="2">
        <v>0</v>
      </c>
      <c r="F381" s="2">
        <v>0</v>
      </c>
      <c r="G381" s="3">
        <f t="shared" si="12"/>
        <v>38808.693200000002</v>
      </c>
      <c r="H381" s="3">
        <f t="shared" si="13"/>
        <v>0.71999999999843567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30660</v>
      </c>
      <c r="D383" s="2">
        <f>'PR-RAS'!E388</f>
        <v>0</v>
      </c>
      <c r="E383" s="2">
        <v>0</v>
      </c>
      <c r="F383" s="2">
        <v>0</v>
      </c>
      <c r="G383" s="3">
        <f t="shared" si="12"/>
        <v>11712.12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30660</v>
      </c>
      <c r="D384" s="2">
        <f>'PR-RAS'!E389</f>
        <v>0</v>
      </c>
      <c r="E384" s="2">
        <v>0</v>
      </c>
      <c r="F384" s="2">
        <v>0</v>
      </c>
      <c r="G384" s="3">
        <f t="shared" si="12"/>
        <v>11742.78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4158.17</v>
      </c>
      <c r="D388" s="2">
        <f>'PR-RAS'!E393</f>
        <v>2709.91</v>
      </c>
      <c r="E388" s="2">
        <v>0</v>
      </c>
      <c r="F388" s="2">
        <v>0</v>
      </c>
      <c r="G388" s="3">
        <f t="shared" si="12"/>
        <v>3706.6821300000001</v>
      </c>
      <c r="H388" s="3">
        <f t="shared" si="13"/>
        <v>0.26000000000021828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4158.17</v>
      </c>
      <c r="D389" s="2">
        <f>'PR-RAS'!E394</f>
        <v>2709.91</v>
      </c>
      <c r="E389" s="2">
        <v>0</v>
      </c>
      <c r="F389" s="2">
        <v>0</v>
      </c>
      <c r="G389" s="3">
        <f t="shared" si="12"/>
        <v>3716.2601199999999</v>
      </c>
      <c r="H389" s="3">
        <f t="shared" si="13"/>
        <v>0.26000000000021828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78158.77</v>
      </c>
      <c r="D407" s="2">
        <f>'PR-RAS'!E412</f>
        <v>21307.88</v>
      </c>
      <c r="E407" s="2">
        <v>0</v>
      </c>
      <c r="F407" s="2">
        <v>0</v>
      </c>
      <c r="G407" s="3">
        <f t="shared" si="12"/>
        <v>49034.459180000005</v>
      </c>
      <c r="H407" s="3">
        <f t="shared" si="13"/>
        <v>0.34999999999490683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78158.77</v>
      </c>
      <c r="D408" s="2">
        <f>'PR-RAS'!E413</f>
        <v>21307.88</v>
      </c>
      <c r="E408" s="2">
        <v>0</v>
      </c>
      <c r="F408" s="2">
        <v>0</v>
      </c>
      <c r="G408" s="3">
        <f t="shared" si="12"/>
        <v>49155.233709999993</v>
      </c>
      <c r="H408" s="3">
        <f t="shared" si="13"/>
        <v>0.34999999999490683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165509.67000000001</v>
      </c>
      <c r="D413" s="2">
        <f>'PR-RAS'!E418</f>
        <v>94758.290000000008</v>
      </c>
      <c r="E413" s="2">
        <v>0</v>
      </c>
      <c r="F413" s="2">
        <v>0</v>
      </c>
      <c r="G413" s="3">
        <f t="shared" si="12"/>
        <v>146270.815</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1450092.8200000003</v>
      </c>
      <c r="D417" s="2">
        <f>'PR-RAS'!E422</f>
        <v>1653846.23</v>
      </c>
      <c r="E417" s="2">
        <v>0</v>
      </c>
      <c r="F417" s="2">
        <v>0</v>
      </c>
      <c r="G417" s="3">
        <f t="shared" si="12"/>
        <v>1979238.6764799999</v>
      </c>
      <c r="H417" s="3">
        <f t="shared" si="13"/>
        <v>0.40999999968335032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1535909.8499999996</v>
      </c>
      <c r="D418" s="2">
        <f>'PR-RAS'!E423</f>
        <v>1707099.13</v>
      </c>
      <c r="E418" s="2">
        <v>0</v>
      </c>
      <c r="F418" s="2">
        <v>0</v>
      </c>
      <c r="G418" s="3">
        <f t="shared" si="12"/>
        <v>2064195.0818699996</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85817.029999999329</v>
      </c>
      <c r="D420" s="2">
        <f>'PR-RAS'!E425</f>
        <v>53252.899999999907</v>
      </c>
      <c r="E420" s="2">
        <v>0</v>
      </c>
      <c r="F420" s="2">
        <v>0</v>
      </c>
      <c r="G420" s="3">
        <f t="shared" si="12"/>
        <v>80583.265769999634</v>
      </c>
      <c r="H420" s="3">
        <f t="shared" si="13"/>
        <v>0.12999999942258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39080.69</v>
      </c>
      <c r="D421" s="2">
        <f>'PR-RAS'!E426</f>
        <v>0</v>
      </c>
      <c r="E421" s="2">
        <v>0</v>
      </c>
      <c r="F421" s="2">
        <v>0</v>
      </c>
      <c r="G421" s="3">
        <f t="shared" si="12"/>
        <v>16413.889800000001</v>
      </c>
      <c r="H421" s="3">
        <f t="shared" si="13"/>
        <v>0.30999999999767169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55076.34</v>
      </c>
      <c r="E422" s="2">
        <v>0</v>
      </c>
      <c r="F422" s="2">
        <v>0</v>
      </c>
      <c r="G422" s="3">
        <f t="shared" si="12"/>
        <v>46374.278279999999</v>
      </c>
      <c r="H422" s="3">
        <f t="shared" si="13"/>
        <v>0.33999999999650754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115250.51</v>
      </c>
      <c r="E423" s="2">
        <v>0</v>
      </c>
      <c r="F423" s="2">
        <v>0</v>
      </c>
      <c r="G423" s="3">
        <f t="shared" si="12"/>
        <v>97271.430439999996</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1450092.8200000003</v>
      </c>
      <c r="D637" s="2">
        <f>'PR-RAS'!E643</f>
        <v>1653846.23</v>
      </c>
      <c r="E637" s="2">
        <v>0</v>
      </c>
      <c r="F637" s="2">
        <v>0</v>
      </c>
      <c r="G637" s="3">
        <f t="shared" si="14"/>
        <v>3025951.4380800002</v>
      </c>
      <c r="H637" s="3">
        <f t="shared" si="15"/>
        <v>0.40999999968335032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1535909.8499999996</v>
      </c>
      <c r="D638" s="2">
        <f>'PR-RAS'!E644</f>
        <v>1707099.13</v>
      </c>
      <c r="E638" s="2">
        <v>0</v>
      </c>
      <c r="F638" s="2">
        <v>0</v>
      </c>
      <c r="G638" s="3">
        <f t="shared" si="14"/>
        <v>3153218.8660699995</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85817.029999999329</v>
      </c>
      <c r="D640" s="2">
        <f>'PR-RAS'!E646</f>
        <v>53252.899999999907</v>
      </c>
      <c r="E640" s="2">
        <v>0</v>
      </c>
      <c r="F640" s="2">
        <v>0</v>
      </c>
      <c r="G640" s="3">
        <f t="shared" si="14"/>
        <v>122894.28836999946</v>
      </c>
      <c r="H640" s="3">
        <f t="shared" si="15"/>
        <v>0.12999999942258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39080.69</v>
      </c>
      <c r="D641" s="2">
        <f>'PR-RAS'!E647</f>
        <v>0</v>
      </c>
      <c r="E641" s="2">
        <v>0</v>
      </c>
      <c r="F641" s="2">
        <v>0</v>
      </c>
      <c r="G641" s="3">
        <f t="shared" si="14"/>
        <v>25011.641600000003</v>
      </c>
      <c r="H641" s="3">
        <f t="shared" si="15"/>
        <v>0.30999999999767169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55076.34</v>
      </c>
      <c r="E642" s="2">
        <v>0</v>
      </c>
      <c r="F642" s="2">
        <v>0</v>
      </c>
      <c r="G642" s="3">
        <f t="shared" si="14"/>
        <v>70607.867879999991</v>
      </c>
      <c r="H642" s="3">
        <f t="shared" si="15"/>
        <v>0.33999999999650754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46736.339999999327</v>
      </c>
      <c r="D644" s="2">
        <f>'PR-RAS'!E650</f>
        <v>108329.2399999999</v>
      </c>
      <c r="E644" s="2">
        <v>0</v>
      </c>
      <c r="F644" s="2">
        <v>0</v>
      </c>
      <c r="G644" s="3">
        <f t="shared" si="14"/>
        <v>169362.86925999945</v>
      </c>
      <c r="H644" s="3">
        <f t="shared" si="15"/>
        <v>0.57999999923049472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97009.43</v>
      </c>
      <c r="D645" s="2">
        <f>'PR-RAS'!E651</f>
        <v>0</v>
      </c>
      <c r="E645" s="2">
        <v>0</v>
      </c>
      <c r="F645" s="2">
        <v>0</v>
      </c>
      <c r="G645" s="3">
        <f t="shared" si="14"/>
        <v>62474.072919999999</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52769.1</v>
      </c>
      <c r="D646" s="2">
        <f>'PR-RAS'!E653</f>
        <v>54495.45</v>
      </c>
      <c r="E646" s="2">
        <v>0</v>
      </c>
      <c r="F646" s="2">
        <v>0</v>
      </c>
      <c r="G646" s="3">
        <f t="shared" si="14"/>
        <v>104335.2</v>
      </c>
      <c r="H646" s="3">
        <f t="shared" si="15"/>
        <v>0.54999999999563443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261982.99</v>
      </c>
      <c r="D647" s="2">
        <f>'PR-RAS'!E654</f>
        <v>187247.09</v>
      </c>
      <c r="E647" s="2">
        <v>0</v>
      </c>
      <c r="F647" s="2">
        <v>0</v>
      </c>
      <c r="G647" s="3">
        <f t="shared" si="14"/>
        <v>411164.25181999995</v>
      </c>
      <c r="H647" s="3">
        <f t="shared" si="15"/>
        <v>0.10000000000582077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260256.64000000001</v>
      </c>
      <c r="D648" s="2">
        <f>'PR-RAS'!E655</f>
        <v>214450.17</v>
      </c>
      <c r="E648" s="2">
        <v>0</v>
      </c>
      <c r="F648" s="2">
        <v>0</v>
      </c>
      <c r="G648" s="3">
        <f t="shared" si="14"/>
        <v>445884.56605999998</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54495.449999999953</v>
      </c>
      <c r="D649" s="2">
        <f>'PR-RAS'!E656</f>
        <v>27292.369999999966</v>
      </c>
      <c r="E649" s="2">
        <v>0</v>
      </c>
      <c r="F649" s="2">
        <v>0</v>
      </c>
      <c r="G649" s="3">
        <f t="shared" si="14"/>
        <v>70683.963119999928</v>
      </c>
      <c r="H649" s="3">
        <f t="shared" si="15"/>
        <v>0.81999999991967343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48</v>
      </c>
      <c r="E651" s="2">
        <v>0</v>
      </c>
      <c r="F651" s="2">
        <v>0</v>
      </c>
      <c r="G651" s="3">
        <f t="shared" si="14"/>
        <v>92.3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42</v>
      </c>
      <c r="E653" s="2">
        <v>0</v>
      </c>
      <c r="F653" s="2">
        <v>0</v>
      </c>
      <c r="G653" s="3">
        <f t="shared" si="14"/>
        <v>80.195999999999998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1323466.54</v>
      </c>
      <c r="D676" s="2">
        <f>'PR-RAS'!E683</f>
        <v>1411621.46</v>
      </c>
      <c r="E676" s="2">
        <v>0</v>
      </c>
      <c r="F676" s="2">
        <v>0</v>
      </c>
      <c r="G676" s="3">
        <f t="shared" si="14"/>
        <v>2799028.8855000003</v>
      </c>
      <c r="H676" s="3">
        <f t="shared" si="15"/>
        <v>0.91999999992549419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7019.81</v>
      </c>
      <c r="D677" s="2">
        <f>'PR-RAS'!E684</f>
        <v>10293.67</v>
      </c>
      <c r="E677" s="2">
        <v>0</v>
      </c>
      <c r="F677" s="2">
        <v>0</v>
      </c>
      <c r="G677" s="3">
        <f t="shared" si="14"/>
        <v>18662.433400000002</v>
      </c>
      <c r="H677" s="3">
        <f t="shared" si="15"/>
        <v>0.51999999999952706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35020</v>
      </c>
      <c r="D678" s="2">
        <f>'PR-RAS'!E685</f>
        <v>150695.57999999999</v>
      </c>
      <c r="E678" s="2">
        <v>0</v>
      </c>
      <c r="F678" s="2">
        <v>0</v>
      </c>
      <c r="G678" s="3">
        <f t="shared" si="14"/>
        <v>227750.35532</v>
      </c>
      <c r="H678" s="3">
        <f t="shared" si="15"/>
        <v>0.42000000001280569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4189</v>
      </c>
      <c r="D717" s="2">
        <f>'PR-RAS'!E724</f>
        <v>0</v>
      </c>
      <c r="E717" s="2">
        <v>0</v>
      </c>
      <c r="F717" s="2">
        <v>0</v>
      </c>
      <c r="G717" s="3">
        <f t="shared" si="14"/>
        <v>2999.3240000000001</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30324.63</v>
      </c>
      <c r="D727" s="2">
        <f>'PR-RAS'!E734</f>
        <v>34113.879999999997</v>
      </c>
      <c r="E727" s="2">
        <v>0</v>
      </c>
      <c r="F727" s="2">
        <v>0</v>
      </c>
      <c r="G727" s="3">
        <f t="shared" si="14"/>
        <v>71549.035139999993</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2621.4</v>
      </c>
      <c r="D729" s="2">
        <f>'PR-RAS'!E736</f>
        <v>1985.7</v>
      </c>
      <c r="E729" s="2">
        <v>0</v>
      </c>
      <c r="F729" s="2">
        <v>0</v>
      </c>
      <c r="G729" s="3">
        <f t="shared" si="14"/>
        <v>4799.5583999999999</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229.71</v>
      </c>
      <c r="D731" s="2">
        <f>'PR-RAS'!E738</f>
        <v>0</v>
      </c>
      <c r="E731" s="2">
        <v>0</v>
      </c>
      <c r="F731" s="2">
        <v>0</v>
      </c>
      <c r="G731" s="3">
        <f t="shared" si="14"/>
        <v>167.6883</v>
      </c>
      <c r="H731" s="3">
        <f t="shared" si="15"/>
        <v>0.28999999999999204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2690</v>
      </c>
      <c r="E737" s="2">
        <v>0</v>
      </c>
      <c r="F737" s="2">
        <v>0</v>
      </c>
      <c r="G737" s="3">
        <f t="shared" si="28"/>
        <v>5422.848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33829.4</v>
      </c>
      <c r="D848" s="2">
        <f>'PR-RAS'!E855</f>
        <v>37336.43</v>
      </c>
      <c r="E848" s="2">
        <v>0</v>
      </c>
      <c r="F848" s="2">
        <v>0</v>
      </c>
      <c r="G848" s="3">
        <f t="shared" si="34"/>
        <v>91901.414220000006</v>
      </c>
      <c r="H848" s="3">
        <f t="shared" si="35"/>
        <v>0.83000000000174623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1701378.6099999999</v>
      </c>
      <c r="D1011" s="7">
        <f>BILANCA!E6</f>
        <v>1704047.68</v>
      </c>
      <c r="E1011" s="7">
        <v>0</v>
      </c>
      <c r="F1011" s="7">
        <v>0</v>
      </c>
      <c r="G1011" s="8">
        <f t="shared" ref="G1011:G1306" si="38">B1011/1000*C1011+B1011/500*D1011</f>
        <v>5109.47397</v>
      </c>
      <c r="H1011" s="8">
        <f t="shared" si="35"/>
        <v>0.71000000019557774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1547406.8299999998</v>
      </c>
      <c r="D1012" s="2">
        <f>BILANCA!E7</f>
        <v>1561455.03</v>
      </c>
      <c r="E1012" s="2">
        <v>0</v>
      </c>
      <c r="F1012" s="2">
        <v>0</v>
      </c>
      <c r="G1012" s="3">
        <f t="shared" si="38"/>
        <v>9340.6337800000001</v>
      </c>
      <c r="H1012" s="3">
        <f t="shared" si="35"/>
        <v>0.20000000018626451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16101.94</v>
      </c>
      <c r="D1013" s="2">
        <f>BILANCA!E8</f>
        <v>16101.94</v>
      </c>
      <c r="E1013" s="2">
        <v>0</v>
      </c>
      <c r="F1013" s="2">
        <v>0</v>
      </c>
      <c r="G1013" s="3">
        <f t="shared" si="38"/>
        <v>144.91746000000001</v>
      </c>
      <c r="H1013" s="3">
        <f t="shared" si="35"/>
        <v>0.11999999999898137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16101.94</v>
      </c>
      <c r="D1014" s="2">
        <f>BILANCA!E9</f>
        <v>16101.94</v>
      </c>
      <c r="E1014" s="2">
        <v>0</v>
      </c>
      <c r="F1014" s="2">
        <v>0</v>
      </c>
      <c r="G1014" s="3">
        <f t="shared" si="38"/>
        <v>193.22328000000005</v>
      </c>
      <c r="H1014" s="3">
        <f t="shared" si="35"/>
        <v>0.11999999999898137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1288.72</v>
      </c>
      <c r="D1015" s="2">
        <f>BILANCA!E10</f>
        <v>0</v>
      </c>
      <c r="E1015" s="2">
        <v>0</v>
      </c>
      <c r="F1015" s="2">
        <v>0</v>
      </c>
      <c r="G1015" s="3">
        <f t="shared" si="38"/>
        <v>6.4436</v>
      </c>
      <c r="H1015" s="3">
        <f t="shared" si="35"/>
        <v>0.27999999999997272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1288.72</v>
      </c>
      <c r="D1016" s="2">
        <f>BILANCA!E11</f>
        <v>0</v>
      </c>
      <c r="E1016" s="2">
        <v>0</v>
      </c>
      <c r="F1016" s="2">
        <v>0</v>
      </c>
      <c r="G1016" s="3">
        <f t="shared" si="38"/>
        <v>7.7323200000000005</v>
      </c>
      <c r="H1016" s="3">
        <f t="shared" si="35"/>
        <v>0.27999999999997272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1531304.89</v>
      </c>
      <c r="D1017" s="2">
        <f>BILANCA!E12</f>
        <v>1545353.09</v>
      </c>
      <c r="E1017" s="2">
        <v>0</v>
      </c>
      <c r="F1017" s="2">
        <v>0</v>
      </c>
      <c r="G1017" s="3">
        <f t="shared" si="38"/>
        <v>32354.07749</v>
      </c>
      <c r="H1017" s="3">
        <f t="shared" si="35"/>
        <v>0.20000000018626451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1390629.98</v>
      </c>
      <c r="D1018" s="2">
        <f>BILANCA!E13</f>
        <v>1388023.06</v>
      </c>
      <c r="E1018" s="2">
        <v>0</v>
      </c>
      <c r="F1018" s="2">
        <v>0</v>
      </c>
      <c r="G1018" s="3">
        <f t="shared" si="38"/>
        <v>33333.408799999997</v>
      </c>
      <c r="H1018" s="3">
        <f t="shared" si="35"/>
        <v>8.0000000074505806E-2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1767305.14</v>
      </c>
      <c r="D1020" s="2">
        <f>BILANCA!E15</f>
        <v>1788613.02</v>
      </c>
      <c r="E1020" s="2">
        <v>0</v>
      </c>
      <c r="F1020" s="2">
        <v>0</v>
      </c>
      <c r="G1020" s="3">
        <f t="shared" si="38"/>
        <v>53445.311799999996</v>
      </c>
      <c r="H1020" s="3">
        <f t="shared" si="35"/>
        <v>0.15999999991618097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36340.07</v>
      </c>
      <c r="D1022" s="2">
        <f>BILANCA!E17</f>
        <v>36340.07</v>
      </c>
      <c r="E1022" s="2">
        <v>0</v>
      </c>
      <c r="F1022" s="2">
        <v>0</v>
      </c>
      <c r="G1022" s="3">
        <f t="shared" si="38"/>
        <v>1308.24252</v>
      </c>
      <c r="H1022" s="3">
        <f t="shared" si="35"/>
        <v>0.13999999999941792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413015.23</v>
      </c>
      <c r="D1023" s="2">
        <f>BILANCA!E18</f>
        <v>436930.03</v>
      </c>
      <c r="E1023" s="2">
        <v>0</v>
      </c>
      <c r="F1023" s="2">
        <v>0</v>
      </c>
      <c r="G1023" s="3">
        <f t="shared" si="38"/>
        <v>16729.378769999999</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111650.45999999999</v>
      </c>
      <c r="D1024" s="2">
        <f>BILANCA!E19</f>
        <v>133517.14000000004</v>
      </c>
      <c r="E1024" s="2">
        <v>0</v>
      </c>
      <c r="F1024" s="2">
        <v>0</v>
      </c>
      <c r="G1024" s="3">
        <f t="shared" si="38"/>
        <v>5301.5863600000012</v>
      </c>
      <c r="H1024" s="3">
        <f t="shared" si="35"/>
        <v>0.6000000000349246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190922.78</v>
      </c>
      <c r="D1025" s="2">
        <f>BILANCA!E20</f>
        <v>202101.44</v>
      </c>
      <c r="E1025" s="2">
        <v>0</v>
      </c>
      <c r="F1025" s="2">
        <v>0</v>
      </c>
      <c r="G1025" s="3">
        <f t="shared" si="38"/>
        <v>8926.8849000000009</v>
      </c>
      <c r="H1025" s="3">
        <f t="shared" si="35"/>
        <v>0.66000000000349246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30488.04</v>
      </c>
      <c r="D1026" s="2">
        <f>BILANCA!E21</f>
        <v>30437.09</v>
      </c>
      <c r="E1026" s="2">
        <v>0</v>
      </c>
      <c r="F1026" s="2">
        <v>0</v>
      </c>
      <c r="G1026" s="3">
        <f t="shared" si="38"/>
        <v>1461.7955200000001</v>
      </c>
      <c r="H1026" s="3">
        <f t="shared" si="35"/>
        <v>0.13000000000101863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2703.13</v>
      </c>
      <c r="D1027" s="2">
        <f>BILANCA!E22</f>
        <v>2703.13</v>
      </c>
      <c r="E1027" s="2">
        <v>0</v>
      </c>
      <c r="F1027" s="2">
        <v>0</v>
      </c>
      <c r="G1027" s="3">
        <f t="shared" si="38"/>
        <v>137.85963000000001</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36697.300000000003</v>
      </c>
      <c r="D1030" s="2">
        <f>BILANCA!E25</f>
        <v>40205.86</v>
      </c>
      <c r="E1030" s="2">
        <v>0</v>
      </c>
      <c r="F1030" s="2">
        <v>0</v>
      </c>
      <c r="G1030" s="3">
        <f t="shared" si="38"/>
        <v>2342.1804000000002</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69220.990000000005</v>
      </c>
      <c r="D1031" s="2">
        <f>BILANCA!E26</f>
        <v>117283.65</v>
      </c>
      <c r="E1031" s="2">
        <v>0</v>
      </c>
      <c r="F1031" s="2">
        <v>0</v>
      </c>
      <c r="G1031" s="3">
        <f t="shared" si="38"/>
        <v>6379.5540900000005</v>
      </c>
      <c r="H1031" s="3">
        <f t="shared" si="3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218381.78</v>
      </c>
      <c r="D1033" s="2">
        <f>BILANCA!E28</f>
        <v>259214.03</v>
      </c>
      <c r="E1033" s="2">
        <v>0</v>
      </c>
      <c r="F1033" s="2">
        <v>0</v>
      </c>
      <c r="G1033" s="3">
        <f t="shared" si="38"/>
        <v>16946.626319999999</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29024.449999999997</v>
      </c>
      <c r="D1034" s="2">
        <f>BILANCA!E29</f>
        <v>22833.399999999998</v>
      </c>
      <c r="E1034" s="2">
        <v>0</v>
      </c>
      <c r="F1034" s="2">
        <v>0</v>
      </c>
      <c r="G1034" s="3">
        <f t="shared" si="38"/>
        <v>1792.5899999999997</v>
      </c>
      <c r="H1034" s="3">
        <f t="shared" si="35"/>
        <v>0.84999999999490683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31132.42</v>
      </c>
      <c r="D1035" s="2">
        <f>BILANCA!E30</f>
        <v>31132.42</v>
      </c>
      <c r="E1035" s="2">
        <v>0</v>
      </c>
      <c r="F1035" s="2">
        <v>0</v>
      </c>
      <c r="G1035" s="3">
        <f t="shared" si="38"/>
        <v>2334.9315000000001</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2107.9699999999998</v>
      </c>
      <c r="D1039" s="2">
        <f>BILANCA!E34</f>
        <v>8299.02</v>
      </c>
      <c r="E1039" s="2">
        <v>0</v>
      </c>
      <c r="F1039" s="2">
        <v>0</v>
      </c>
      <c r="G1039" s="3">
        <f t="shared" si="38"/>
        <v>542.47429000000011</v>
      </c>
      <c r="H1039" s="3">
        <f t="shared" si="35"/>
        <v>5.0000000000636646E-2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38423.269999999997</v>
      </c>
      <c r="D1041" s="2">
        <f>BILANCA!E36</f>
        <v>41248.18</v>
      </c>
      <c r="E1041" s="2">
        <v>0</v>
      </c>
      <c r="F1041" s="2">
        <v>0</v>
      </c>
      <c r="G1041" s="3">
        <f t="shared" si="38"/>
        <v>3748.5085300000001</v>
      </c>
      <c r="H1041" s="3">
        <f t="shared" si="35"/>
        <v>0.44999999999708962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38423.269999999997</v>
      </c>
      <c r="D1045" s="2">
        <f>BILANCA!E40</f>
        <v>41248.18</v>
      </c>
      <c r="E1045" s="2">
        <v>0</v>
      </c>
      <c r="F1045" s="2">
        <v>0</v>
      </c>
      <c r="G1045" s="3">
        <f t="shared" si="38"/>
        <v>4232.1870500000005</v>
      </c>
      <c r="H1045" s="3">
        <f t="shared" si="35"/>
        <v>0.44999999999708962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167.23</v>
      </c>
      <c r="D1047" s="2">
        <f>BILANCA!E42</f>
        <v>167.23</v>
      </c>
      <c r="E1047" s="2">
        <v>0</v>
      </c>
      <c r="F1047" s="2">
        <v>0</v>
      </c>
      <c r="G1047" s="3">
        <f t="shared" si="38"/>
        <v>18.562529999999999</v>
      </c>
      <c r="H1047" s="3">
        <f t="shared" si="35"/>
        <v>0.45999999999997954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167.23</v>
      </c>
      <c r="D1049" s="2">
        <f>BILANCA!E44</f>
        <v>167.23</v>
      </c>
      <c r="E1049" s="2">
        <v>0</v>
      </c>
      <c r="F1049" s="2">
        <v>0</v>
      </c>
      <c r="G1049" s="3">
        <f t="shared" si="38"/>
        <v>19.565909999999999</v>
      </c>
      <c r="H1049" s="3">
        <f t="shared" si="35"/>
        <v>0.45999999999997954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979.49</v>
      </c>
      <c r="E1050" s="2">
        <v>0</v>
      </c>
      <c r="F1050" s="2">
        <v>0</v>
      </c>
      <c r="G1050" s="3">
        <f t="shared" si="38"/>
        <v>78.359200000000001</v>
      </c>
      <c r="H1050" s="3">
        <f t="shared" si="35"/>
        <v>0.49000000000000909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979.49</v>
      </c>
      <c r="D1052" s="2">
        <f>BILANCA!E47</f>
        <v>979.49</v>
      </c>
      <c r="E1052" s="2">
        <v>0</v>
      </c>
      <c r="F1052" s="2">
        <v>0</v>
      </c>
      <c r="G1052" s="3">
        <f t="shared" si="38"/>
        <v>123.41574000000001</v>
      </c>
      <c r="H1052" s="3">
        <f t="shared" si="35"/>
        <v>0.98000000000001819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979.49</v>
      </c>
      <c r="D1055" s="2">
        <f>BILANCA!E50</f>
        <v>0</v>
      </c>
      <c r="E1055" s="2">
        <v>0</v>
      </c>
      <c r="F1055" s="2">
        <v>0</v>
      </c>
      <c r="G1055" s="3">
        <f t="shared" si="38"/>
        <v>44.07705</v>
      </c>
      <c r="H1055" s="3">
        <f t="shared" si="35"/>
        <v>0.49000000000000909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45924.68</v>
      </c>
      <c r="D1059" s="2">
        <f>BILANCA!E54</f>
        <v>62961.17</v>
      </c>
      <c r="E1059" s="2">
        <v>0</v>
      </c>
      <c r="F1059" s="2">
        <v>0</v>
      </c>
      <c r="G1059" s="3">
        <f t="shared" si="38"/>
        <v>8420.5039800000013</v>
      </c>
      <c r="H1059" s="3">
        <f t="shared" si="35"/>
        <v>0.48999999999796273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45924.68</v>
      </c>
      <c r="D1060" s="2">
        <f>BILANCA!E55</f>
        <v>62961.17</v>
      </c>
      <c r="E1060" s="2">
        <v>0</v>
      </c>
      <c r="F1060" s="2">
        <v>0</v>
      </c>
      <c r="G1060" s="3">
        <f t="shared" si="38"/>
        <v>8592.3510000000006</v>
      </c>
      <c r="H1060" s="3">
        <f t="shared" si="35"/>
        <v>0.48999999999796273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153971.78</v>
      </c>
      <c r="D1074" s="2">
        <f>BILANCA!E69</f>
        <v>142592.65</v>
      </c>
      <c r="E1074" s="2">
        <v>0</v>
      </c>
      <c r="F1074" s="2">
        <v>0</v>
      </c>
      <c r="G1074" s="3">
        <f t="shared" si="38"/>
        <v>28106.053119999997</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54495.45</v>
      </c>
      <c r="D1075" s="2">
        <f>BILANCA!E70</f>
        <v>27292.37</v>
      </c>
      <c r="E1075" s="2">
        <v>0</v>
      </c>
      <c r="F1075" s="2">
        <v>0</v>
      </c>
      <c r="G1075" s="3">
        <f t="shared" si="38"/>
        <v>7090.2123499999998</v>
      </c>
      <c r="H1075" s="3">
        <f t="shared" si="35"/>
        <v>0.81999999999607098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54495.45</v>
      </c>
      <c r="D1076" s="2">
        <f>BILANCA!E71</f>
        <v>27292.37</v>
      </c>
      <c r="E1076" s="2">
        <v>0</v>
      </c>
      <c r="F1076" s="2">
        <v>0</v>
      </c>
      <c r="G1076" s="3">
        <f t="shared" si="38"/>
        <v>7199.2925400000004</v>
      </c>
      <c r="H1076" s="3">
        <f t="shared" si="35"/>
        <v>0.81999999999607098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54495.45</v>
      </c>
      <c r="D1078" s="2">
        <f>BILANCA!E73</f>
        <v>27292.37</v>
      </c>
      <c r="E1078" s="2">
        <v>0</v>
      </c>
      <c r="F1078" s="2">
        <v>0</v>
      </c>
      <c r="G1078" s="3">
        <f t="shared" si="38"/>
        <v>7417.4529199999997</v>
      </c>
      <c r="H1078" s="3">
        <f t="shared" si="35"/>
        <v>0.81999999999607098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2466.9</v>
      </c>
      <c r="D1087" s="2">
        <f>BILANCA!E82</f>
        <v>49.77</v>
      </c>
      <c r="E1087" s="2">
        <v>0</v>
      </c>
      <c r="F1087" s="2">
        <v>0</v>
      </c>
      <c r="G1087" s="3">
        <f t="shared" si="38"/>
        <v>197.61588</v>
      </c>
      <c r="H1087" s="3">
        <f t="shared" si="35"/>
        <v>0.32999999999990592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2466.9</v>
      </c>
      <c r="D1092" s="2">
        <f>BILANCA!E87</f>
        <v>49.77</v>
      </c>
      <c r="E1092" s="2">
        <v>0</v>
      </c>
      <c r="F1092" s="2">
        <v>0</v>
      </c>
      <c r="G1092" s="3">
        <f t="shared" si="38"/>
        <v>210.44808000000003</v>
      </c>
      <c r="H1092" s="3">
        <f t="shared" si="35"/>
        <v>0.32999999999990592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115250.51</v>
      </c>
      <c r="E1152" s="2">
        <v>0</v>
      </c>
      <c r="F1152" s="2">
        <v>0</v>
      </c>
      <c r="G1152" s="3">
        <f t="shared" si="38"/>
        <v>32731.144839999997</v>
      </c>
      <c r="H1152" s="3">
        <f t="shared" si="41"/>
        <v>0.49000000000523869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115250.51</v>
      </c>
      <c r="E1155" s="2">
        <v>0</v>
      </c>
      <c r="F1155" s="2">
        <v>0</v>
      </c>
      <c r="G1155" s="3">
        <f t="shared" si="38"/>
        <v>33422.647899999996</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115250.51</v>
      </c>
      <c r="E1161" s="2">
        <v>0</v>
      </c>
      <c r="F1161" s="2">
        <v>0</v>
      </c>
      <c r="G1161" s="3">
        <f t="shared" si="38"/>
        <v>34805.654019999994</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97009.43</v>
      </c>
      <c r="D1176" s="2">
        <f>BILANCA!E171</f>
        <v>0</v>
      </c>
      <c r="E1176" s="2">
        <v>0</v>
      </c>
      <c r="F1176" s="2">
        <v>0</v>
      </c>
      <c r="G1176" s="3">
        <f t="shared" si="38"/>
        <v>16103.56538</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97009.43</v>
      </c>
      <c r="D1179" s="2">
        <f>BILANCA!E174</f>
        <v>0</v>
      </c>
      <c r="E1179" s="2">
        <v>0</v>
      </c>
      <c r="F1179" s="2">
        <v>0</v>
      </c>
      <c r="G1179" s="3">
        <f t="shared" si="38"/>
        <v>16394.593669999998</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1701378.6099999999</v>
      </c>
      <c r="D1180" s="2">
        <f>BILANCA!E176</f>
        <v>1704047.6800000002</v>
      </c>
      <c r="E1180" s="2">
        <v>0</v>
      </c>
      <c r="F1180" s="2">
        <v>0</v>
      </c>
      <c r="G1180" s="3">
        <f t="shared" si="38"/>
        <v>868610.57490000012</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200708.12</v>
      </c>
      <c r="D1181" s="2">
        <f>BILANCA!E177</f>
        <v>135671.38</v>
      </c>
      <c r="E1181" s="2">
        <v>0</v>
      </c>
      <c r="F1181" s="2">
        <v>0</v>
      </c>
      <c r="G1181" s="3">
        <f t="shared" si="38"/>
        <v>80720.70048</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112654.14</v>
      </c>
      <c r="D1182" s="2">
        <f>BILANCA!E178</f>
        <v>119434.49</v>
      </c>
      <c r="E1182" s="2">
        <v>0</v>
      </c>
      <c r="F1182" s="2">
        <v>0</v>
      </c>
      <c r="G1182" s="3">
        <f t="shared" si="38"/>
        <v>60461.976639999993</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95136.48</v>
      </c>
      <c r="D1183" s="2">
        <f>BILANCA!E179</f>
        <v>111844.99</v>
      </c>
      <c r="E1183" s="2">
        <v>0</v>
      </c>
      <c r="F1183" s="2">
        <v>0</v>
      </c>
      <c r="G1183" s="3">
        <f t="shared" si="38"/>
        <v>55156.977579999992</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17444.189999999999</v>
      </c>
      <c r="D1184" s="2">
        <f>BILANCA!E180</f>
        <v>7528.14</v>
      </c>
      <c r="E1184" s="2">
        <v>0</v>
      </c>
      <c r="F1184" s="2">
        <v>0</v>
      </c>
      <c r="G1184" s="3">
        <f t="shared" si="38"/>
        <v>5655.0817799999995</v>
      </c>
      <c r="H1184" s="3">
        <f t="shared" si="41"/>
        <v>0.32999999999901775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73.47</v>
      </c>
      <c r="D1185" s="2">
        <f>BILANCA!E181</f>
        <v>61.36</v>
      </c>
      <c r="E1185" s="2">
        <v>0</v>
      </c>
      <c r="F1185" s="2">
        <v>0</v>
      </c>
      <c r="G1185" s="3">
        <f t="shared" si="38"/>
        <v>34.33325</v>
      </c>
      <c r="H1185" s="3">
        <f t="shared" si="41"/>
        <v>0.82999999999999829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73.47</v>
      </c>
      <c r="D1188" s="2">
        <f>BILANCA!E184</f>
        <v>61.36</v>
      </c>
      <c r="E1188" s="2">
        <v>0</v>
      </c>
      <c r="F1188" s="2">
        <v>0</v>
      </c>
      <c r="G1188" s="3">
        <f t="shared" si="38"/>
        <v>34.921819999999997</v>
      </c>
      <c r="H1188" s="3">
        <f t="shared" si="41"/>
        <v>0.82999999999999829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78158.77</v>
      </c>
      <c r="D1201" s="2">
        <f>BILANCA!E197</f>
        <v>0</v>
      </c>
      <c r="E1201" s="2">
        <v>0</v>
      </c>
      <c r="F1201" s="2">
        <v>0</v>
      </c>
      <c r="G1201" s="3">
        <f t="shared" si="38"/>
        <v>14928.325070000001</v>
      </c>
      <c r="H1201" s="3">
        <f t="shared" si="41"/>
        <v>0.22999999999592546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78158.77</v>
      </c>
      <c r="D1206" s="2">
        <f>BILANCA!E202</f>
        <v>0</v>
      </c>
      <c r="E1206" s="2">
        <v>0</v>
      </c>
      <c r="F1206" s="2">
        <v>0</v>
      </c>
      <c r="G1206" s="3">
        <f t="shared" si="44"/>
        <v>15319.118920000001</v>
      </c>
      <c r="H1206" s="3">
        <f t="shared" si="45"/>
        <v>0.22999999999592546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9895.2099999999991</v>
      </c>
      <c r="D1251" s="2">
        <f>BILANCA!E247</f>
        <v>16236.89</v>
      </c>
      <c r="E1251" s="2">
        <v>0</v>
      </c>
      <c r="F1251" s="2">
        <v>0</v>
      </c>
      <c r="G1251" s="3">
        <f>B1251/1000*C1251+B1251/500*D1251</f>
        <v>10210.926589999999</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1500670.49</v>
      </c>
      <c r="D1255" s="2">
        <f>BILANCA!E251</f>
        <v>1568376.3</v>
      </c>
      <c r="E1255" s="2">
        <v>0</v>
      </c>
      <c r="F1255" s="2">
        <v>0</v>
      </c>
      <c r="G1255" s="3">
        <f t="shared" si="38"/>
        <v>1136168.65705</v>
      </c>
      <c r="H1255" s="3">
        <f t="shared" si="41"/>
        <v>0.7900000000372529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1547406.83</v>
      </c>
      <c r="D1256" s="2">
        <f>BILANCA!E252</f>
        <v>1561455.03</v>
      </c>
      <c r="E1256" s="2">
        <v>0</v>
      </c>
      <c r="F1256" s="2">
        <v>0</v>
      </c>
      <c r="G1256" s="3">
        <f t="shared" si="38"/>
        <v>1148897.9549400001</v>
      </c>
      <c r="H1256" s="3">
        <f t="shared" si="41"/>
        <v>0.19999999995343387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1547406.83</v>
      </c>
      <c r="D1257" s="2">
        <f>BILANCA!E253</f>
        <v>1561455.03</v>
      </c>
      <c r="E1257" s="2">
        <v>0</v>
      </c>
      <c r="F1257" s="2">
        <v>0</v>
      </c>
      <c r="G1257" s="3">
        <f t="shared" si="38"/>
        <v>1153568.27183</v>
      </c>
      <c r="H1257" s="3">
        <f t="shared" si="41"/>
        <v>0.19999999995343387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-46736.34</v>
      </c>
      <c r="D1259" s="2">
        <f>BILANCA!E255</f>
        <v>-108329.24</v>
      </c>
      <c r="E1259" s="2">
        <v>0</v>
      </c>
      <c r="F1259" s="2">
        <v>0</v>
      </c>
      <c r="G1259" s="3">
        <f t="shared" si="38"/>
        <v>-65585.31018</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46736.34</v>
      </c>
      <c r="D1264" s="2">
        <f>BILANCA!E260</f>
        <v>108329.24</v>
      </c>
      <c r="E1264" s="2">
        <v>0</v>
      </c>
      <c r="F1264" s="2">
        <v>0</v>
      </c>
      <c r="G1264" s="3">
        <f t="shared" si="38"/>
        <v>66902.284280000007</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46736.34</v>
      </c>
      <c r="D1265" s="2">
        <f>BILANCA!E261</f>
        <v>108329.24</v>
      </c>
      <c r="E1265" s="2">
        <v>0</v>
      </c>
      <c r="F1265" s="2">
        <v>0</v>
      </c>
      <c r="G1265" s="3">
        <f t="shared" si="38"/>
        <v>67165.679100000008</v>
      </c>
      <c r="H1265" s="3">
        <f t="shared" si="41"/>
        <v>0.58000000000174623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115250.51</v>
      </c>
      <c r="E1278" s="2">
        <v>0</v>
      </c>
      <c r="F1278" s="2">
        <v>0</v>
      </c>
      <c r="G1278" s="3">
        <f t="shared" si="38"/>
        <v>61774.273359999999</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115250.51</v>
      </c>
      <c r="E1281" s="2">
        <v>0</v>
      </c>
      <c r="F1281" s="2">
        <v>0</v>
      </c>
      <c r="G1281" s="3">
        <f t="shared" si="48"/>
        <v>62465.776420000002</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115250.51</v>
      </c>
      <c r="E1287" s="2">
        <v>0</v>
      </c>
      <c r="F1287" s="2">
        <v>0</v>
      </c>
      <c r="G1287" s="3">
        <f t="shared" si="48"/>
        <v>63848.78254</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115250.51</v>
      </c>
      <c r="E1305" s="2">
        <v>0</v>
      </c>
      <c r="F1305" s="2">
        <v>0</v>
      </c>
      <c r="G1305" s="3">
        <f t="shared" si="38"/>
        <v>67997.800899999987</v>
      </c>
      <c r="H1305" s="3">
        <f t="shared" si="41"/>
        <v>0.49000000000523869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115250.51</v>
      </c>
      <c r="E1307" s="2">
        <v>0</v>
      </c>
      <c r="F1307" s="2">
        <v>0</v>
      </c>
      <c r="G1307" s="3">
        <f>B1307/1000*C1307+B1307/500*D1307</f>
        <v>68458.802939999994</v>
      </c>
      <c r="H1307" s="3">
        <f>ABS(C1307-ROUND(C1307,0))+ABS(D1307-ROUND(D1307,0))</f>
        <v>0.49000000000523869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2466.9</v>
      </c>
      <c r="D1311" s="2">
        <f>BILANCA!E308</f>
        <v>49.77</v>
      </c>
      <c r="E1311" s="2">
        <v>0</v>
      </c>
      <c r="F1311" s="2">
        <v>0</v>
      </c>
      <c r="G1311" s="3">
        <f t="shared" si="52"/>
        <v>772.49843999999996</v>
      </c>
      <c r="H1311" s="3">
        <f t="shared" si="41"/>
        <v>0.32999999999990592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112654.14</v>
      </c>
      <c r="D1340" s="2">
        <f>BILANCA!E337</f>
        <v>119434.49</v>
      </c>
      <c r="E1340" s="2">
        <v>0</v>
      </c>
      <c r="F1340" s="2">
        <v>0</v>
      </c>
      <c r="G1340" s="3">
        <f t="shared" si="52"/>
        <v>116002.62960000001</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78158.77</v>
      </c>
      <c r="D1341" s="2">
        <f>BILANCA!E338</f>
        <v>0</v>
      </c>
      <c r="E1341" s="2">
        <v>0</v>
      </c>
      <c r="F1341" s="2">
        <v>0</v>
      </c>
      <c r="G1341" s="3">
        <f t="shared" si="52"/>
        <v>25870.552870000003</v>
      </c>
      <c r="H1341" s="3">
        <f t="shared" si="41"/>
        <v>0.22999999999592546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2776.8</v>
      </c>
      <c r="D1370" s="2">
        <f>BILANCA!E367</f>
        <v>10405.530000000001</v>
      </c>
      <c r="E1370" s="2">
        <v>0</v>
      </c>
      <c r="F1370" s="2">
        <v>0</v>
      </c>
      <c r="G1370" s="3">
        <f t="shared" si="57"/>
        <v>8491.6296000000002</v>
      </c>
      <c r="H1370" s="3">
        <f t="shared" si="58"/>
        <v>0.66999999999916326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5781.59</v>
      </c>
      <c r="D1382" s="2">
        <f>BILANCA!E379</f>
        <v>5781.59</v>
      </c>
      <c r="E1382" s="2">
        <v>0</v>
      </c>
      <c r="F1382" s="2">
        <v>0</v>
      </c>
      <c r="G1382" s="3">
        <f t="shared" si="59"/>
        <v>6452.2544399999997</v>
      </c>
      <c r="H1382" s="3">
        <f t="shared" si="60"/>
        <v>0.81999999999970896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1336.82</v>
      </c>
      <c r="D1383" s="2">
        <f>BILANCA!E380</f>
        <v>49.77</v>
      </c>
      <c r="E1383" s="2">
        <v>0</v>
      </c>
      <c r="F1383" s="2">
        <v>0</v>
      </c>
      <c r="G1383" s="3">
        <f t="shared" si="59"/>
        <v>535.76227999999992</v>
      </c>
      <c r="H1383" s="3">
        <f t="shared" si="60"/>
        <v>0.41000000000006054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1535909.8499999999</v>
      </c>
      <c r="D1510" s="2">
        <f>'RAS-funkcijski'!E114</f>
        <v>1707099.13</v>
      </c>
      <c r="E1510" s="2">
        <v>0</v>
      </c>
      <c r="F1510" s="2">
        <v>0</v>
      </c>
      <c r="G1510" s="3">
        <f t="shared" si="52"/>
        <v>544511.89209999994</v>
      </c>
      <c r="H1510" s="3">
        <f t="shared" si="63"/>
        <v>0.28000000002793968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1485664.16</v>
      </c>
      <c r="D1511" s="2">
        <f>'RAS-funkcijski'!E115</f>
        <v>1706714.13</v>
      </c>
      <c r="E1511" s="2">
        <v>0</v>
      </c>
      <c r="F1511" s="2">
        <v>0</v>
      </c>
      <c r="G1511" s="3">
        <f t="shared" si="52"/>
        <v>543799.25861999998</v>
      </c>
      <c r="H1511" s="3">
        <f t="shared" si="63"/>
        <v>0.28999999980442226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1485664.16</v>
      </c>
      <c r="D1513" s="2">
        <f>'RAS-funkcijski'!E117</f>
        <v>1706714.13</v>
      </c>
      <c r="E1513" s="2">
        <v>0</v>
      </c>
      <c r="F1513" s="2">
        <v>0</v>
      </c>
      <c r="G1513" s="3">
        <f t="shared" si="52"/>
        <v>553597.44345999998</v>
      </c>
      <c r="H1513" s="3">
        <f t="shared" si="63"/>
        <v>0.28999999980442226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72</v>
      </c>
      <c r="D1521" s="2">
        <f>'RAS-funkcijski'!E125</f>
        <v>65</v>
      </c>
      <c r="E1521" s="2">
        <v>0</v>
      </c>
      <c r="F1521" s="2">
        <v>0</v>
      </c>
      <c r="G1521" s="3">
        <f t="shared" si="52"/>
        <v>24.442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49858.93</v>
      </c>
      <c r="D1522" s="2">
        <f>'RAS-funkcijski'!E126</f>
        <v>0</v>
      </c>
      <c r="E1522" s="2">
        <v>0</v>
      </c>
      <c r="F1522" s="2">
        <v>0</v>
      </c>
      <c r="G1522" s="3">
        <f t="shared" si="52"/>
        <v>6082.78946</v>
      </c>
      <c r="H1522" s="3">
        <f t="shared" si="63"/>
        <v>6.9999999999708962E-2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314.76</v>
      </c>
      <c r="D1524" s="2">
        <f>'RAS-funkcijski'!E128</f>
        <v>320</v>
      </c>
      <c r="E1524" s="2">
        <v>0</v>
      </c>
      <c r="F1524" s="2">
        <v>0</v>
      </c>
      <c r="G1524" s="3">
        <f t="shared" si="52"/>
        <v>118.39024000000001</v>
      </c>
      <c r="H1524" s="3">
        <f t="shared" si="63"/>
        <v>0.24000000000000909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1535909.8499999999</v>
      </c>
      <c r="D1537" s="14">
        <f>'RAS-funkcijski'!E141</f>
        <v>1707099.13</v>
      </c>
      <c r="E1537" s="14">
        <v>0</v>
      </c>
      <c r="F1537" s="14">
        <v>0</v>
      </c>
      <c r="G1537" s="15">
        <f t="shared" si="52"/>
        <v>678164.81107000005</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115</v>
      </c>
      <c r="D1538" s="7">
        <f>'P-VRIO'!E5</f>
        <v>81919.58</v>
      </c>
      <c r="E1538" s="7">
        <v>0</v>
      </c>
      <c r="F1538" s="7">
        <v>0</v>
      </c>
      <c r="G1538" s="8">
        <f t="shared" si="52"/>
        <v>163.95416000000003</v>
      </c>
      <c r="H1538" s="8">
        <f t="shared" si="63"/>
        <v>0.41999999999825377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81919.58</v>
      </c>
      <c r="E1539" s="2">
        <v>0</v>
      </c>
      <c r="F1539" s="2">
        <v>0</v>
      </c>
      <c r="G1539" s="3">
        <f t="shared" si="52"/>
        <v>327.67832000000004</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81919.58</v>
      </c>
      <c r="E1540" s="2">
        <v>0</v>
      </c>
      <c r="F1540" s="2">
        <v>0</v>
      </c>
      <c r="G1540" s="3">
        <f t="shared" si="52"/>
        <v>491.51748000000003</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81919.58</v>
      </c>
      <c r="E1541" s="2">
        <v>0</v>
      </c>
      <c r="F1541" s="2">
        <v>0</v>
      </c>
      <c r="G1541" s="3">
        <f t="shared" si="52"/>
        <v>655.35664000000008</v>
      </c>
      <c r="H1541" s="3">
        <f t="shared" si="63"/>
        <v>0.41999999999825377</v>
      </c>
      <c r="I1541" s="11">
        <f t="shared" ref="I1541:I1546" si="64">G1541*H1541</f>
        <v>275.2497887988556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115</v>
      </c>
      <c r="D1555" s="2">
        <f>'P-VRIO'!E22</f>
        <v>0</v>
      </c>
      <c r="E1555" s="2">
        <v>0</v>
      </c>
      <c r="F1555" s="2">
        <v>0</v>
      </c>
      <c r="G1555" s="3">
        <f t="shared" si="52"/>
        <v>2.0699999999999998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115</v>
      </c>
      <c r="D1556" s="2">
        <f>'P-VRIO'!E23</f>
        <v>0</v>
      </c>
      <c r="E1556" s="2">
        <v>0</v>
      </c>
      <c r="F1556" s="2">
        <v>0</v>
      </c>
      <c r="G1556" s="3">
        <f t="shared" si="52"/>
        <v>2.1850000000000001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115</v>
      </c>
      <c r="D1557" s="2">
        <f>'P-VRIO'!E24</f>
        <v>0</v>
      </c>
      <c r="E1557" s="2">
        <v>0</v>
      </c>
      <c r="F1557" s="2">
        <v>0</v>
      </c>
      <c r="G1557" s="3">
        <f t="shared" si="52"/>
        <v>2.3000000000000003</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200708.12</v>
      </c>
      <c r="D1582" s="7"/>
      <c r="E1582" s="7">
        <v>0</v>
      </c>
      <c r="F1582" s="7">
        <v>0</v>
      </c>
      <c r="G1582" s="8">
        <f t="shared" ref="G1582:G1686" si="70">B1582/1000*C1582</f>
        <v>200.70812000000001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1643437.86</v>
      </c>
      <c r="D1583" s="2">
        <v>0</v>
      </c>
      <c r="E1583" s="2">
        <v>0</v>
      </c>
      <c r="F1583" s="2">
        <v>0</v>
      </c>
      <c r="G1583" s="3">
        <f t="shared" si="70"/>
        <v>3286.8757200000005</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4343.32</v>
      </c>
      <c r="D1584" s="2">
        <v>0</v>
      </c>
      <c r="E1584" s="2">
        <v>0</v>
      </c>
      <c r="F1584" s="2">
        <v>0</v>
      </c>
      <c r="G1584" s="3">
        <f t="shared" si="70"/>
        <v>13.029959999999999</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1518685.44</v>
      </c>
      <c r="D1585" s="2">
        <v>0</v>
      </c>
      <c r="E1585" s="2">
        <v>0</v>
      </c>
      <c r="F1585" s="2">
        <v>0</v>
      </c>
      <c r="G1585" s="3">
        <f t="shared" si="70"/>
        <v>6074.7417599999999</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1258709.68</v>
      </c>
      <c r="D1586" s="2">
        <v>0</v>
      </c>
      <c r="E1586" s="2">
        <v>0</v>
      </c>
      <c r="F1586" s="2">
        <v>0</v>
      </c>
      <c r="G1586" s="3">
        <f t="shared" si="70"/>
        <v>6293.5483999999997</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221793.49</v>
      </c>
      <c r="D1587" s="2">
        <v>0</v>
      </c>
      <c r="E1587" s="2">
        <v>0</v>
      </c>
      <c r="F1587" s="2">
        <v>0</v>
      </c>
      <c r="G1587" s="3">
        <f t="shared" si="70"/>
        <v>1330.7609399999999</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525.84</v>
      </c>
      <c r="D1588" s="2">
        <v>0</v>
      </c>
      <c r="E1588" s="2">
        <v>0</v>
      </c>
      <c r="F1588" s="2">
        <v>0</v>
      </c>
      <c r="G1588" s="3">
        <f t="shared" si="70"/>
        <v>3.6808800000000002</v>
      </c>
      <c r="H1588" s="3">
        <f t="shared" si="71"/>
        <v>0.15999999999996817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37336.43</v>
      </c>
      <c r="D1591" s="2">
        <v>0</v>
      </c>
      <c r="E1591" s="2">
        <v>0</v>
      </c>
      <c r="F1591" s="2">
        <v>0</v>
      </c>
      <c r="G1591" s="3">
        <f t="shared" si="70"/>
        <v>373.36430000000001</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320</v>
      </c>
      <c r="D1592" s="2">
        <v>0</v>
      </c>
      <c r="E1592" s="2">
        <v>0</v>
      </c>
      <c r="F1592" s="2">
        <v>0</v>
      </c>
      <c r="G1592" s="3">
        <f t="shared" si="70"/>
        <v>3.5199999999999996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94758.29</v>
      </c>
      <c r="D1594" s="2">
        <v>0</v>
      </c>
      <c r="E1594" s="2">
        <v>0</v>
      </c>
      <c r="F1594" s="2">
        <v>0</v>
      </c>
      <c r="G1594" s="3">
        <f t="shared" si="70"/>
        <v>1231.8577699999998</v>
      </c>
      <c r="H1594" s="3">
        <f t="shared" si="71"/>
        <v>0.28999999999359716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25650.81</v>
      </c>
      <c r="D1601" s="2">
        <v>0</v>
      </c>
      <c r="E1601" s="2">
        <v>0</v>
      </c>
      <c r="F1601" s="2">
        <v>0</v>
      </c>
      <c r="G1601" s="3">
        <f>B1601/1000*C1601</f>
        <v>513.01620000000003</v>
      </c>
      <c r="H1601" s="3">
        <f>ABS(C1601-ROUND(C1601,0))</f>
        <v>0.18999999999869033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1708474.5999999999</v>
      </c>
      <c r="D1602" s="2">
        <v>0</v>
      </c>
      <c r="E1602" s="2">
        <v>0</v>
      </c>
      <c r="F1602" s="2">
        <v>0</v>
      </c>
      <c r="G1602" s="3">
        <f t="shared" si="70"/>
        <v>35877.9666</v>
      </c>
      <c r="H1602" s="3">
        <f t="shared" si="71"/>
        <v>0.40000000013969839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4123.32</v>
      </c>
      <c r="D1603" s="2">
        <v>0</v>
      </c>
      <c r="E1603" s="2">
        <v>0</v>
      </c>
      <c r="F1603" s="2">
        <v>0</v>
      </c>
      <c r="G1603" s="3">
        <f t="shared" si="70"/>
        <v>90.713039999999992</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1512125.0899999999</v>
      </c>
      <c r="D1604" s="2">
        <v>0</v>
      </c>
      <c r="E1604" s="2">
        <v>0</v>
      </c>
      <c r="F1604" s="2">
        <v>0</v>
      </c>
      <c r="G1604" s="3">
        <f t="shared" si="70"/>
        <v>34778.877069999995</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1242001.17</v>
      </c>
      <c r="D1605" s="2">
        <v>0</v>
      </c>
      <c r="E1605" s="2">
        <v>0</v>
      </c>
      <c r="F1605" s="2">
        <v>0</v>
      </c>
      <c r="G1605" s="3">
        <f t="shared" si="70"/>
        <v>29808.02808</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231929.54</v>
      </c>
      <c r="D1606" s="2">
        <v>0</v>
      </c>
      <c r="E1606" s="2">
        <v>0</v>
      </c>
      <c r="F1606" s="2">
        <v>0</v>
      </c>
      <c r="G1606" s="3">
        <f t="shared" si="70"/>
        <v>5798.2385000000004</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537.95000000000005</v>
      </c>
      <c r="D1607" s="2">
        <v>0</v>
      </c>
      <c r="E1607" s="2">
        <v>0</v>
      </c>
      <c r="F1607" s="2">
        <v>0</v>
      </c>
      <c r="G1607" s="3">
        <f t="shared" si="70"/>
        <v>13.986700000000001</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37336.43</v>
      </c>
      <c r="D1610" s="2">
        <v>0</v>
      </c>
      <c r="E1610" s="2">
        <v>0</v>
      </c>
      <c r="F1610" s="2">
        <v>0</v>
      </c>
      <c r="G1610" s="3">
        <f t="shared" si="70"/>
        <v>1082.75647</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320</v>
      </c>
      <c r="D1611" s="2">
        <v>0</v>
      </c>
      <c r="E1611" s="2">
        <v>0</v>
      </c>
      <c r="F1611" s="2">
        <v>0</v>
      </c>
      <c r="G1611" s="3">
        <f t="shared" si="70"/>
        <v>9.6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172917.06</v>
      </c>
      <c r="D1613" s="2">
        <v>0</v>
      </c>
      <c r="E1613" s="2">
        <v>0</v>
      </c>
      <c r="F1613" s="2">
        <v>0</v>
      </c>
      <c r="G1613" s="3">
        <f t="shared" si="70"/>
        <v>5533.3459199999998</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19309.13</v>
      </c>
      <c r="D1620" s="2">
        <v>0</v>
      </c>
      <c r="E1620" s="2">
        <v>0</v>
      </c>
      <c r="F1620" s="2">
        <v>0</v>
      </c>
      <c r="G1620" s="3">
        <f>B1620/1000*C1620</f>
        <v>753.05607000000009</v>
      </c>
      <c r="H1620" s="3">
        <f>ABS(C1620-ROUND(C1620,0))</f>
        <v>0.13000000000101863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135671.38000000012</v>
      </c>
      <c r="D1621" s="2">
        <v>0</v>
      </c>
      <c r="E1621" s="2">
        <v>0</v>
      </c>
      <c r="F1621" s="2">
        <v>0</v>
      </c>
      <c r="G1621" s="3">
        <f t="shared" si="70"/>
        <v>5426.8552000000045</v>
      </c>
      <c r="H1621" s="3">
        <f t="shared" si="71"/>
        <v>0.38000000012107193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135671.38</v>
      </c>
      <c r="D1681" s="2">
        <v>0</v>
      </c>
      <c r="E1681" s="2">
        <v>0</v>
      </c>
      <c r="F1681" s="2">
        <v>0</v>
      </c>
      <c r="G1681" s="3">
        <f t="shared" si="70"/>
        <v>13567.138000000001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119434.49</v>
      </c>
      <c r="D1683" s="2">
        <v>0</v>
      </c>
      <c r="E1683" s="2">
        <v>0</v>
      </c>
      <c r="F1683" s="2">
        <v>0</v>
      </c>
      <c r="G1683" s="3">
        <f t="shared" si="70"/>
        <v>12182.31798</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16236.89</v>
      </c>
      <c r="D1686" s="14">
        <v>0</v>
      </c>
      <c r="E1686" s="14">
        <v>0</v>
      </c>
      <c r="F1686" s="14">
        <v>0</v>
      </c>
      <c r="G1686" s="15">
        <f t="shared" si="70"/>
        <v>1704.8734499999998</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13957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1450092.8200000003</v>
      </c>
      <c r="I17" s="275">
        <f>'PR-RAS'!E6</f>
        <v>1653846.23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1370400.1799999997</v>
      </c>
      <c r="I18" s="275">
        <f>'PR-RAS'!E152</f>
        <v>1612340.8399999999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46736.339999999327</v>
      </c>
      <c r="I20" s="275">
        <f>'PR-RAS'!E650</f>
        <v>108329.2399999999</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1547406.8299999998</v>
      </c>
      <c r="I22" s="275">
        <f>BILANCA!E7</f>
        <v>1561455.03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153971.78</v>
      </c>
      <c r="I23" s="275">
        <f>BILANCA!E69</f>
        <v>142592.65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200708.12</v>
      </c>
      <c r="I24" s="275">
        <f>BILANCA!E177</f>
        <v>135671.38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1500670.49</v>
      </c>
      <c r="I25" s="275">
        <f>BILANCA!E251</f>
        <v>1568376.3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1535909.8499999999</v>
      </c>
      <c r="I30" s="275">
        <f>'RAS-funkcijski'!E114</f>
        <v>1707099.13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1535909.8499999999</v>
      </c>
      <c r="I31" s="275">
        <f>'RAS-funkcijski'!E141</f>
        <v>1707099.13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115</v>
      </c>
      <c r="I33" s="275">
        <f>'P-VRIO'!E5</f>
        <v>81919.58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115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200708.12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135671.38000000012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135671.38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18" zoomScaleNormal="100" workbookViewId="0">
      <selection activeCell="I740" sqref="I7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1450092.8200000003</v>
      </c>
      <c r="E6" s="60">
        <f>E7+E43+E49+E82+E106+E125+E134+E140</f>
        <v>1653846.23</v>
      </c>
      <c r="F6" s="45">
        <f t="shared" ref="F6:F132" si="0">IF(D6&lt;&gt;0,IF(E6/D6&gt;=100,"&gt;&gt;100",E6/D6*100),"-")</f>
        <v>114.05105984870676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1365506.35</v>
      </c>
      <c r="E49" s="60">
        <f>E50+E53+E58+E61+E64+E68+E71+E74+E77</f>
        <v>1572610.71</v>
      </c>
      <c r="F49" s="45">
        <f t="shared" si="0"/>
        <v>115.16685440532737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1365506.35</v>
      </c>
      <c r="E68" s="60">
        <f t="shared" si="11"/>
        <v>1572610.71</v>
      </c>
      <c r="F68" s="45">
        <f t="shared" si="0"/>
        <v>115.16685440532737</v>
      </c>
    </row>
    <row r="69" spans="1:6" ht="12.75" customHeight="1" x14ac:dyDescent="0.2">
      <c r="A69" s="63" t="s">
        <v>141</v>
      </c>
      <c r="B69" s="64" t="s">
        <v>142</v>
      </c>
      <c r="C69" s="247" t="s">
        <v>141</v>
      </c>
      <c r="D69" s="194">
        <v>1330486.3500000001</v>
      </c>
      <c r="E69" s="194">
        <v>1421915.13</v>
      </c>
      <c r="F69" s="45">
        <f t="shared" si="0"/>
        <v>106.87183149229602</v>
      </c>
    </row>
    <row r="70" spans="1:6" ht="24" x14ac:dyDescent="0.2">
      <c r="A70" s="63" t="s">
        <v>143</v>
      </c>
      <c r="B70" s="64" t="s">
        <v>144</v>
      </c>
      <c r="C70" s="247" t="s">
        <v>143</v>
      </c>
      <c r="D70" s="194">
        <v>35020</v>
      </c>
      <c r="E70" s="194">
        <v>150695.57999999999</v>
      </c>
      <c r="F70" s="45">
        <f t="shared" si="0"/>
        <v>430.31290691033695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472.35</v>
      </c>
      <c r="E82" s="60">
        <f t="shared" si="15"/>
        <v>504.84</v>
      </c>
      <c r="F82" s="45">
        <f t="shared" si="0"/>
        <v>106.87837408701174</v>
      </c>
    </row>
    <row r="83" spans="1:6" ht="12.75" customHeight="1" x14ac:dyDescent="0.2">
      <c r="A83" s="63">
        <v>641</v>
      </c>
      <c r="B83" s="64" t="s">
        <v>169</v>
      </c>
      <c r="C83" s="247" t="s">
        <v>170</v>
      </c>
      <c r="D83" s="60">
        <f t="shared" ref="D83:E83" si="16">SUM(D84:D90)</f>
        <v>472.35</v>
      </c>
      <c r="E83" s="60">
        <f t="shared" si="16"/>
        <v>504.84</v>
      </c>
      <c r="F83" s="45">
        <f t="shared" si="0"/>
        <v>106.87837408701174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472.35</v>
      </c>
      <c r="E85" s="194">
        <v>504.84</v>
      </c>
      <c r="F85" s="45">
        <f t="shared" si="0"/>
        <v>106.87837408701174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4969</v>
      </c>
      <c r="E106" s="60">
        <f>E107+E112+E120+E124</f>
        <v>5224</v>
      </c>
      <c r="F106" s="45">
        <f t="shared" si="0"/>
        <v>105.13181726705574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4969</v>
      </c>
      <c r="E112" s="60">
        <f t="shared" si="20"/>
        <v>5224</v>
      </c>
      <c r="F112" s="45">
        <f t="shared" si="0"/>
        <v>105.13181726705574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4969</v>
      </c>
      <c r="E117" s="194">
        <v>5224</v>
      </c>
      <c r="F117" s="45">
        <f t="shared" si="0"/>
        <v>105.13181726705574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797.5</v>
      </c>
      <c r="E125" s="60">
        <f t="shared" si="22"/>
        <v>1587.5</v>
      </c>
      <c r="F125" s="45">
        <f t="shared" si="0"/>
        <v>199.05956112852664</v>
      </c>
    </row>
    <row r="126" spans="1:6" ht="12.75" customHeight="1" x14ac:dyDescent="0.2">
      <c r="A126" s="63">
        <v>661</v>
      </c>
      <c r="B126" s="65" t="s">
        <v>255</v>
      </c>
      <c r="C126" s="247" t="s">
        <v>256</v>
      </c>
      <c r="D126" s="60">
        <f t="shared" ref="D126:E126" si="23">SUM(D127:D128)</f>
        <v>97.5</v>
      </c>
      <c r="E126" s="60">
        <f t="shared" si="23"/>
        <v>337.5</v>
      </c>
      <c r="F126" s="45">
        <f t="shared" si="0"/>
        <v>346.15384615384619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97.5</v>
      </c>
      <c r="E128" s="194">
        <v>337.5</v>
      </c>
      <c r="F128" s="45">
        <f t="shared" si="0"/>
        <v>346.15384615384619</v>
      </c>
    </row>
    <row r="129" spans="1:6" ht="36" x14ac:dyDescent="0.2">
      <c r="A129" s="63">
        <v>663</v>
      </c>
      <c r="B129" s="182" t="s">
        <v>261</v>
      </c>
      <c r="C129" s="247" t="s">
        <v>262</v>
      </c>
      <c r="D129" s="60">
        <f t="shared" ref="D129:E129" si="24">SUM(D130:D133)</f>
        <v>700</v>
      </c>
      <c r="E129" s="60">
        <f t="shared" si="24"/>
        <v>1250</v>
      </c>
      <c r="F129" s="45">
        <f t="shared" si="0"/>
        <v>178.57142857142858</v>
      </c>
    </row>
    <row r="130" spans="1:6" ht="12.75" customHeight="1" x14ac:dyDescent="0.2">
      <c r="A130" s="63">
        <v>6631</v>
      </c>
      <c r="B130" s="65" t="s">
        <v>263</v>
      </c>
      <c r="C130" s="247" t="s">
        <v>264</v>
      </c>
      <c r="D130" s="194">
        <v>700</v>
      </c>
      <c r="E130" s="194">
        <v>1250</v>
      </c>
      <c r="F130" s="45">
        <f t="shared" si="0"/>
        <v>178.57142857142858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78347.62</v>
      </c>
      <c r="E134" s="60">
        <f t="shared" si="25"/>
        <v>73919.179999999993</v>
      </c>
      <c r="F134" s="45">
        <f t="shared" ref="F134:F229" si="26">IF(D134&lt;&gt;0,IF(E134/D134&gt;=100,"&gt;&gt;100",E134/D134*100),"-")</f>
        <v>94.347703223148315</v>
      </c>
    </row>
    <row r="135" spans="1:6" ht="24" x14ac:dyDescent="0.2">
      <c r="A135" s="63">
        <v>671</v>
      </c>
      <c r="B135" s="182" t="s">
        <v>273</v>
      </c>
      <c r="C135" s="247" t="s">
        <v>274</v>
      </c>
      <c r="D135" s="60">
        <f t="shared" ref="D135:E135" si="27">SUM(D136:D138)</f>
        <v>78347.62</v>
      </c>
      <c r="E135" s="60">
        <f t="shared" si="27"/>
        <v>73919.179999999993</v>
      </c>
      <c r="F135" s="45">
        <f t="shared" si="26"/>
        <v>94.347703223148315</v>
      </c>
    </row>
    <row r="136" spans="1:6" ht="12.75" customHeight="1" x14ac:dyDescent="0.2">
      <c r="A136" s="63">
        <v>6711</v>
      </c>
      <c r="B136" s="65" t="s">
        <v>275</v>
      </c>
      <c r="C136" s="247" t="s">
        <v>276</v>
      </c>
      <c r="D136" s="194">
        <v>64335.89</v>
      </c>
      <c r="E136" s="194">
        <v>65008.21</v>
      </c>
      <c r="F136" s="45">
        <f t="shared" si="26"/>
        <v>101.04501546492945</v>
      </c>
    </row>
    <row r="137" spans="1:6" ht="24" x14ac:dyDescent="0.2">
      <c r="A137" s="63">
        <v>6712</v>
      </c>
      <c r="B137" s="182" t="s">
        <v>277</v>
      </c>
      <c r="C137" s="247" t="s">
        <v>278</v>
      </c>
      <c r="D137" s="194">
        <v>14011.73</v>
      </c>
      <c r="E137" s="194">
        <v>8910.9699999999993</v>
      </c>
      <c r="F137" s="45">
        <f t="shared" si="26"/>
        <v>63.596500931719348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1370400.1799999997</v>
      </c>
      <c r="E152" s="60">
        <f>E153+E164+E202+E221+E230+E262+E273</f>
        <v>1612340.8399999999</v>
      </c>
      <c r="F152" s="45">
        <f t="shared" si="26"/>
        <v>117.65474520004808</v>
      </c>
    </row>
    <row r="153" spans="1:6" ht="12.75" customHeight="1" x14ac:dyDescent="0.2">
      <c r="A153" s="63">
        <v>31</v>
      </c>
      <c r="B153" s="64" t="s">
        <v>308</v>
      </c>
      <c r="C153" s="247" t="s">
        <v>3</v>
      </c>
      <c r="D153" s="60">
        <f t="shared" ref="D153:E153" si="30">D154+D159+D160</f>
        <v>1124542.0699999998</v>
      </c>
      <c r="E153" s="60">
        <f t="shared" si="30"/>
        <v>1345019.5299999998</v>
      </c>
      <c r="F153" s="45">
        <f t="shared" si="26"/>
        <v>119.60597703561237</v>
      </c>
    </row>
    <row r="154" spans="1:6" ht="12.75" customHeight="1" x14ac:dyDescent="0.2">
      <c r="A154" s="63">
        <v>311</v>
      </c>
      <c r="B154" s="64" t="s">
        <v>309</v>
      </c>
      <c r="C154" s="247" t="s">
        <v>310</v>
      </c>
      <c r="D154" s="60">
        <f t="shared" ref="D154:E154" si="31">SUM(D155:D158)</f>
        <v>936845.69</v>
      </c>
      <c r="E154" s="60">
        <f t="shared" si="31"/>
        <v>1125178.95</v>
      </c>
      <c r="F154" s="45">
        <f t="shared" si="26"/>
        <v>120.10291150509535</v>
      </c>
    </row>
    <row r="155" spans="1:6" ht="12.75" customHeight="1" x14ac:dyDescent="0.2">
      <c r="A155" s="63">
        <v>3111</v>
      </c>
      <c r="B155" s="64" t="s">
        <v>311</v>
      </c>
      <c r="C155" s="247" t="s">
        <v>312</v>
      </c>
      <c r="D155" s="194">
        <v>907011.32</v>
      </c>
      <c r="E155" s="194">
        <v>1088081.79</v>
      </c>
      <c r="F155" s="45">
        <f t="shared" si="26"/>
        <v>119.96341897915894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18314.89</v>
      </c>
      <c r="E157" s="194">
        <v>22430.720000000001</v>
      </c>
      <c r="F157" s="45">
        <f t="shared" si="26"/>
        <v>122.47258924296025</v>
      </c>
    </row>
    <row r="158" spans="1:6" ht="12.75" customHeight="1" x14ac:dyDescent="0.2">
      <c r="A158" s="63">
        <v>3114</v>
      </c>
      <c r="B158" s="65" t="s">
        <v>317</v>
      </c>
      <c r="C158" s="247" t="s">
        <v>318</v>
      </c>
      <c r="D158" s="194">
        <v>11519.48</v>
      </c>
      <c r="E158" s="194">
        <v>14666.44</v>
      </c>
      <c r="F158" s="45">
        <f t="shared" si="26"/>
        <v>127.31859424210121</v>
      </c>
    </row>
    <row r="159" spans="1:6" ht="12.75" customHeight="1" x14ac:dyDescent="0.2">
      <c r="A159" s="63">
        <v>312</v>
      </c>
      <c r="B159" s="65" t="s">
        <v>319</v>
      </c>
      <c r="C159" s="247" t="s">
        <v>320</v>
      </c>
      <c r="D159" s="194">
        <v>33116.83</v>
      </c>
      <c r="E159" s="194">
        <v>34186.19</v>
      </c>
      <c r="F159" s="45">
        <f t="shared" si="26"/>
        <v>103.22905302228504</v>
      </c>
    </row>
    <row r="160" spans="1:6" ht="12.75" customHeight="1" x14ac:dyDescent="0.2">
      <c r="A160" s="63">
        <v>313</v>
      </c>
      <c r="B160" s="65" t="s">
        <v>321</v>
      </c>
      <c r="C160" s="247" t="s">
        <v>322</v>
      </c>
      <c r="D160" s="60">
        <f t="shared" ref="D160:E160" si="32">SUM(D161:D163)</f>
        <v>154579.54999999999</v>
      </c>
      <c r="E160" s="60">
        <f t="shared" si="32"/>
        <v>185654.39</v>
      </c>
      <c r="F160" s="45">
        <f t="shared" si="26"/>
        <v>120.1028143761578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154579.54999999999</v>
      </c>
      <c r="E162" s="194">
        <v>185654.39</v>
      </c>
      <c r="F162" s="45">
        <f t="shared" si="26"/>
        <v>120.1028143761578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211051.72000000003</v>
      </c>
      <c r="E164" s="60">
        <f>E165+E170+E178+E188+E189+E194</f>
        <v>229139.04000000004</v>
      </c>
      <c r="F164" s="45">
        <f t="shared" si="26"/>
        <v>108.5700888862692</v>
      </c>
    </row>
    <row r="165" spans="1:6" ht="12.75" customHeight="1" x14ac:dyDescent="0.2">
      <c r="A165" s="63">
        <v>321</v>
      </c>
      <c r="B165" s="64" t="s">
        <v>331</v>
      </c>
      <c r="C165" s="247" t="s">
        <v>332</v>
      </c>
      <c r="D165" s="60">
        <f t="shared" ref="D165:E165" si="33">SUM(D166:D169)</f>
        <v>39563.550000000003</v>
      </c>
      <c r="E165" s="60">
        <f t="shared" si="33"/>
        <v>44740.11</v>
      </c>
      <c r="F165" s="45">
        <f t="shared" si="26"/>
        <v>113.08416459089237</v>
      </c>
    </row>
    <row r="166" spans="1:6" ht="12.75" customHeight="1" x14ac:dyDescent="0.2">
      <c r="A166" s="63">
        <v>3211</v>
      </c>
      <c r="B166" s="64" t="s">
        <v>333</v>
      </c>
      <c r="C166" s="247" t="s">
        <v>334</v>
      </c>
      <c r="D166" s="194">
        <v>4718.6000000000004</v>
      </c>
      <c r="E166" s="194">
        <v>7259.3</v>
      </c>
      <c r="F166" s="45">
        <f t="shared" si="26"/>
        <v>153.84436061543678</v>
      </c>
    </row>
    <row r="167" spans="1:6" ht="12.75" customHeight="1" x14ac:dyDescent="0.2">
      <c r="A167" s="63">
        <v>3212</v>
      </c>
      <c r="B167" s="64" t="s">
        <v>335</v>
      </c>
      <c r="C167" s="247" t="s">
        <v>336</v>
      </c>
      <c r="D167" s="194">
        <v>30324.63</v>
      </c>
      <c r="E167" s="194">
        <v>34113.879999999997</v>
      </c>
      <c r="F167" s="45">
        <f t="shared" si="26"/>
        <v>112.49561824826881</v>
      </c>
    </row>
    <row r="168" spans="1:6" ht="12.75" customHeight="1" x14ac:dyDescent="0.2">
      <c r="A168" s="63">
        <v>3213</v>
      </c>
      <c r="B168" s="64" t="s">
        <v>337</v>
      </c>
      <c r="C168" s="247" t="s">
        <v>338</v>
      </c>
      <c r="D168" s="194">
        <v>1940.88</v>
      </c>
      <c r="E168" s="194">
        <v>1445.28</v>
      </c>
      <c r="F168" s="45">
        <f t="shared" si="26"/>
        <v>74.465191047359951</v>
      </c>
    </row>
    <row r="169" spans="1:6" ht="12.75" customHeight="1" x14ac:dyDescent="0.2">
      <c r="A169" s="63">
        <v>3214</v>
      </c>
      <c r="B169" s="64" t="s">
        <v>339</v>
      </c>
      <c r="C169" s="247" t="s">
        <v>340</v>
      </c>
      <c r="D169" s="194">
        <v>2579.44</v>
      </c>
      <c r="E169" s="194">
        <v>1921.65</v>
      </c>
      <c r="F169" s="45">
        <f t="shared" si="26"/>
        <v>74.498728406165682</v>
      </c>
    </row>
    <row r="170" spans="1:6" ht="12.75" customHeight="1" x14ac:dyDescent="0.2">
      <c r="A170" s="63">
        <v>322</v>
      </c>
      <c r="B170" s="64" t="s">
        <v>341</v>
      </c>
      <c r="C170" s="247" t="s">
        <v>342</v>
      </c>
      <c r="D170" s="60">
        <f t="shared" ref="D170:E170" si="34">SUM(D171:D177)</f>
        <v>105341.86</v>
      </c>
      <c r="E170" s="60">
        <f t="shared" si="34"/>
        <v>125321.34</v>
      </c>
      <c r="F170" s="45">
        <f t="shared" si="26"/>
        <v>118.96632544745269</v>
      </c>
    </row>
    <row r="171" spans="1:6" ht="12.75" customHeight="1" x14ac:dyDescent="0.2">
      <c r="A171" s="63">
        <v>3221</v>
      </c>
      <c r="B171" s="64" t="s">
        <v>343</v>
      </c>
      <c r="C171" s="247" t="s">
        <v>344</v>
      </c>
      <c r="D171" s="194">
        <v>24483.66</v>
      </c>
      <c r="E171" s="194">
        <v>24884.27</v>
      </c>
      <c r="F171" s="45">
        <f t="shared" si="26"/>
        <v>101.63623412512672</v>
      </c>
    </row>
    <row r="172" spans="1:6" ht="12.75" customHeight="1" x14ac:dyDescent="0.2">
      <c r="A172" s="63">
        <v>3222</v>
      </c>
      <c r="B172" s="64" t="s">
        <v>345</v>
      </c>
      <c r="C172" s="247" t="s">
        <v>346</v>
      </c>
      <c r="D172" s="194">
        <v>54784.76</v>
      </c>
      <c r="E172" s="194">
        <v>59386.37</v>
      </c>
      <c r="F172" s="45">
        <f t="shared" si="26"/>
        <v>108.39943444125701</v>
      </c>
    </row>
    <row r="173" spans="1:6" ht="12.75" customHeight="1" x14ac:dyDescent="0.2">
      <c r="A173" s="63">
        <v>3223</v>
      </c>
      <c r="B173" s="65" t="s">
        <v>347</v>
      </c>
      <c r="C173" s="247" t="s">
        <v>348</v>
      </c>
      <c r="D173" s="194">
        <v>18027.080000000002</v>
      </c>
      <c r="E173" s="194">
        <v>20157.23</v>
      </c>
      <c r="F173" s="45">
        <f t="shared" si="26"/>
        <v>111.81638956503215</v>
      </c>
    </row>
    <row r="174" spans="1:6" ht="12.75" customHeight="1" x14ac:dyDescent="0.2">
      <c r="A174" s="63">
        <v>3224</v>
      </c>
      <c r="B174" s="65" t="s">
        <v>349</v>
      </c>
      <c r="C174" s="247" t="s">
        <v>350</v>
      </c>
      <c r="D174" s="194">
        <v>424.94</v>
      </c>
      <c r="E174" s="194">
        <v>951.3</v>
      </c>
      <c r="F174" s="45">
        <f t="shared" si="26"/>
        <v>223.86689885630909</v>
      </c>
    </row>
    <row r="175" spans="1:6" ht="12.75" customHeight="1" x14ac:dyDescent="0.2">
      <c r="A175" s="63">
        <v>3225</v>
      </c>
      <c r="B175" s="65" t="s">
        <v>351</v>
      </c>
      <c r="C175" s="247" t="s">
        <v>352</v>
      </c>
      <c r="D175" s="194">
        <v>7301.22</v>
      </c>
      <c r="E175" s="194">
        <v>19652.240000000002</v>
      </c>
      <c r="F175" s="45">
        <f t="shared" si="26"/>
        <v>269.16378358685262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320.2</v>
      </c>
      <c r="E177" s="194">
        <v>289.93</v>
      </c>
      <c r="F177" s="45">
        <f t="shared" si="26"/>
        <v>90.546533416614622</v>
      </c>
    </row>
    <row r="178" spans="1:6" ht="12.75" customHeight="1" x14ac:dyDescent="0.2">
      <c r="A178" s="63">
        <v>323</v>
      </c>
      <c r="B178" s="65" t="s">
        <v>357</v>
      </c>
      <c r="C178" s="247" t="s">
        <v>358</v>
      </c>
      <c r="D178" s="60">
        <f t="shared" ref="D178:E178" si="35">SUM(D179:D187)</f>
        <v>54054.61</v>
      </c>
      <c r="E178" s="60">
        <f t="shared" si="35"/>
        <v>46623.009999999995</v>
      </c>
      <c r="F178" s="45">
        <f t="shared" si="26"/>
        <v>86.251681401456764</v>
      </c>
    </row>
    <row r="179" spans="1:6" ht="12.75" customHeight="1" x14ac:dyDescent="0.2">
      <c r="A179" s="63">
        <v>3231</v>
      </c>
      <c r="B179" s="65" t="s">
        <v>359</v>
      </c>
      <c r="C179" s="247" t="s">
        <v>360</v>
      </c>
      <c r="D179" s="194">
        <v>2599.06</v>
      </c>
      <c r="E179" s="194">
        <v>2480.7399999999998</v>
      </c>
      <c r="F179" s="45">
        <f t="shared" si="26"/>
        <v>95.447584896077814</v>
      </c>
    </row>
    <row r="180" spans="1:6" ht="12.75" customHeight="1" x14ac:dyDescent="0.2">
      <c r="A180" s="63">
        <v>3232</v>
      </c>
      <c r="B180" s="65" t="s">
        <v>361</v>
      </c>
      <c r="C180" s="247" t="s">
        <v>362</v>
      </c>
      <c r="D180" s="194">
        <v>25802.19</v>
      </c>
      <c r="E180" s="194">
        <v>5575.93</v>
      </c>
      <c r="F180" s="45">
        <f t="shared" si="26"/>
        <v>21.61029742049028</v>
      </c>
    </row>
    <row r="181" spans="1:6" ht="12.75" customHeight="1" x14ac:dyDescent="0.2">
      <c r="A181" s="63">
        <v>3233</v>
      </c>
      <c r="B181" s="65" t="s">
        <v>363</v>
      </c>
      <c r="C181" s="247" t="s">
        <v>364</v>
      </c>
      <c r="D181" s="194">
        <v>166.25</v>
      </c>
      <c r="E181" s="194">
        <v>166.25</v>
      </c>
      <c r="F181" s="45">
        <f t="shared" si="26"/>
        <v>100</v>
      </c>
    </row>
    <row r="182" spans="1:6" ht="12.75" customHeight="1" x14ac:dyDescent="0.2">
      <c r="A182" s="63">
        <v>3234</v>
      </c>
      <c r="B182" s="65" t="s">
        <v>365</v>
      </c>
      <c r="C182" s="247" t="s">
        <v>366</v>
      </c>
      <c r="D182" s="194">
        <v>3482.21</v>
      </c>
      <c r="E182" s="194">
        <v>3740.61</v>
      </c>
      <c r="F182" s="45">
        <f t="shared" si="26"/>
        <v>107.42057486481286</v>
      </c>
    </row>
    <row r="183" spans="1:6" ht="12.75" customHeight="1" x14ac:dyDescent="0.2">
      <c r="A183" s="63">
        <v>3235</v>
      </c>
      <c r="B183" s="64" t="s">
        <v>367</v>
      </c>
      <c r="C183" s="247" t="s">
        <v>368</v>
      </c>
      <c r="D183" s="194">
        <v>129.4</v>
      </c>
      <c r="E183" s="194">
        <v>129.4</v>
      </c>
      <c r="F183" s="45">
        <f t="shared" si="26"/>
        <v>100</v>
      </c>
    </row>
    <row r="184" spans="1:6" ht="12.75" customHeight="1" x14ac:dyDescent="0.2">
      <c r="A184" s="63">
        <v>3236</v>
      </c>
      <c r="B184" s="64" t="s">
        <v>369</v>
      </c>
      <c r="C184" s="247" t="s">
        <v>370</v>
      </c>
      <c r="D184" s="194">
        <v>4880.8500000000004</v>
      </c>
      <c r="E184" s="194">
        <v>1985.7</v>
      </c>
      <c r="F184" s="45">
        <f t="shared" si="26"/>
        <v>40.683487507298935</v>
      </c>
    </row>
    <row r="185" spans="1:6" ht="12.75" customHeight="1" x14ac:dyDescent="0.2">
      <c r="A185" s="63">
        <v>3237</v>
      </c>
      <c r="B185" s="64" t="s">
        <v>371</v>
      </c>
      <c r="C185" s="247" t="s">
        <v>372</v>
      </c>
      <c r="D185" s="194">
        <v>2317.65</v>
      </c>
      <c r="E185" s="194">
        <v>3760.08</v>
      </c>
      <c r="F185" s="45">
        <f t="shared" si="26"/>
        <v>162.23674843052228</v>
      </c>
    </row>
    <row r="186" spans="1:6" ht="12.75" customHeight="1" x14ac:dyDescent="0.2">
      <c r="A186" s="63">
        <v>3238</v>
      </c>
      <c r="B186" s="64" t="s">
        <v>373</v>
      </c>
      <c r="C186" s="247" t="s">
        <v>374</v>
      </c>
      <c r="D186" s="194">
        <v>2102.87</v>
      </c>
      <c r="E186" s="194">
        <v>1732.6</v>
      </c>
      <c r="F186" s="45">
        <f t="shared" si="26"/>
        <v>82.392159287069575</v>
      </c>
    </row>
    <row r="187" spans="1:6" ht="12.75" customHeight="1" x14ac:dyDescent="0.2">
      <c r="A187" s="63">
        <v>3239</v>
      </c>
      <c r="B187" s="64" t="s">
        <v>375</v>
      </c>
      <c r="C187" s="247" t="s">
        <v>376</v>
      </c>
      <c r="D187" s="194">
        <v>12574.13</v>
      </c>
      <c r="E187" s="194">
        <v>27051.7</v>
      </c>
      <c r="F187" s="45">
        <f t="shared" si="26"/>
        <v>215.13774710457105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12091.7</v>
      </c>
      <c r="E194" s="60">
        <f t="shared" si="36"/>
        <v>12454.580000000002</v>
      </c>
      <c r="F194" s="45">
        <f t="shared" si="26"/>
        <v>103.00106684750699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1622.92</v>
      </c>
      <c r="E196" s="194">
        <v>1643.06</v>
      </c>
      <c r="F196" s="45">
        <f t="shared" si="26"/>
        <v>101.24097306090256</v>
      </c>
    </row>
    <row r="197" spans="1:6" ht="12.75" customHeight="1" x14ac:dyDescent="0.2">
      <c r="A197" s="63">
        <v>3293</v>
      </c>
      <c r="B197" s="64" t="s">
        <v>395</v>
      </c>
      <c r="C197" s="247" t="s">
        <v>396</v>
      </c>
      <c r="D197" s="194">
        <v>3673.24</v>
      </c>
      <c r="E197" s="194">
        <v>1190.24</v>
      </c>
      <c r="F197" s="45">
        <f t="shared" si="26"/>
        <v>32.403001165183873</v>
      </c>
    </row>
    <row r="198" spans="1:6" ht="12.75" customHeight="1" x14ac:dyDescent="0.2">
      <c r="A198" s="63">
        <v>3294</v>
      </c>
      <c r="B198" s="64" t="s">
        <v>397</v>
      </c>
      <c r="C198" s="247" t="s">
        <v>398</v>
      </c>
      <c r="D198" s="194">
        <v>163.09</v>
      </c>
      <c r="E198" s="194">
        <v>240</v>
      </c>
      <c r="F198" s="45">
        <f t="shared" si="26"/>
        <v>147.15801091421915</v>
      </c>
    </row>
    <row r="199" spans="1:6" ht="12.75" customHeight="1" x14ac:dyDescent="0.2">
      <c r="A199" s="63">
        <v>3295</v>
      </c>
      <c r="B199" s="64" t="s">
        <v>399</v>
      </c>
      <c r="C199" s="247" t="s">
        <v>400</v>
      </c>
      <c r="D199" s="194">
        <v>2424.98</v>
      </c>
      <c r="E199" s="194">
        <v>2961.47</v>
      </c>
      <c r="F199" s="45">
        <f t="shared" si="26"/>
        <v>122.12348143077467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4207.47</v>
      </c>
      <c r="E201" s="194">
        <v>6419.81</v>
      </c>
      <c r="F201" s="45">
        <f t="shared" si="26"/>
        <v>152.5812424093339</v>
      </c>
    </row>
    <row r="202" spans="1:6" ht="12.75" customHeight="1" x14ac:dyDescent="0.2">
      <c r="A202" s="63">
        <v>34</v>
      </c>
      <c r="B202" s="183" t="s">
        <v>405</v>
      </c>
      <c r="C202" s="247" t="s">
        <v>406</v>
      </c>
      <c r="D202" s="60">
        <f t="shared" ref="D202:E202" si="37">D203+D208+D216</f>
        <v>662.23</v>
      </c>
      <c r="E202" s="60">
        <f t="shared" si="37"/>
        <v>525.84</v>
      </c>
      <c r="F202" s="45">
        <f t="shared" si="26"/>
        <v>79.404436525074374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662.23</v>
      </c>
      <c r="E216" s="60">
        <f t="shared" si="40"/>
        <v>525.84</v>
      </c>
      <c r="F216" s="45">
        <f t="shared" si="26"/>
        <v>79.404436525074374</v>
      </c>
    </row>
    <row r="217" spans="1:6" ht="12.75" customHeight="1" x14ac:dyDescent="0.2">
      <c r="A217" s="63">
        <v>3431</v>
      </c>
      <c r="B217" s="182" t="s">
        <v>435</v>
      </c>
      <c r="C217" s="247" t="s">
        <v>436</v>
      </c>
      <c r="D217" s="194">
        <v>662.23</v>
      </c>
      <c r="E217" s="194">
        <v>525.84</v>
      </c>
      <c r="F217" s="45">
        <f t="shared" si="26"/>
        <v>79.404436525074374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33829.4</v>
      </c>
      <c r="E262" s="60">
        <f t="shared" si="55"/>
        <v>37336.43</v>
      </c>
      <c r="F262" s="45">
        <f t="shared" ref="F262:F268" si="56">IF(D262&lt;&gt;0,IF(E262/D262&gt;=100,"&gt;&gt;100",E262/D262*100),"-")</f>
        <v>110.36681111695744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33829.4</v>
      </c>
      <c r="E269" s="60">
        <f t="shared" si="58"/>
        <v>37336.43</v>
      </c>
      <c r="F269" s="45">
        <f t="shared" ref="F269:F272" si="59">IF(D269&lt;&gt;0,IF(E269/D269&gt;=100,"&gt;&gt;100",E269/D269*100),"-")</f>
        <v>110.36681111695744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33829.4</v>
      </c>
      <c r="E271" s="194">
        <v>37336.43</v>
      </c>
      <c r="F271" s="45">
        <f t="shared" si="59"/>
        <v>110.36681111695744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314.76</v>
      </c>
      <c r="E273" s="60">
        <f t="shared" si="60"/>
        <v>320</v>
      </c>
      <c r="F273" s="45">
        <f t="shared" ref="F273:F277" si="61">IF(D273&lt;&gt;0,IF(E273/D273&gt;=100,"&gt;&gt;100",E273/D273*100),"-")</f>
        <v>101.66476045240817</v>
      </c>
    </row>
    <row r="274" spans="1:6" ht="12.75" customHeight="1" x14ac:dyDescent="0.2">
      <c r="A274" s="63">
        <v>381</v>
      </c>
      <c r="B274" s="64" t="s">
        <v>540</v>
      </c>
      <c r="C274" s="247" t="s">
        <v>541</v>
      </c>
      <c r="D274" s="60">
        <f t="shared" ref="D274:E274" si="62">SUM(D275:D277)</f>
        <v>314.76</v>
      </c>
      <c r="E274" s="60">
        <f t="shared" si="62"/>
        <v>320</v>
      </c>
      <c r="F274" s="45">
        <f t="shared" si="61"/>
        <v>101.66476045240817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314.76</v>
      </c>
      <c r="E276" s="194">
        <v>320</v>
      </c>
      <c r="F276" s="45">
        <f t="shared" si="61"/>
        <v>101.66476045240817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1370400.1799999997</v>
      </c>
      <c r="E299" s="60">
        <f>E152-E297+E298</f>
        <v>1612340.8399999999</v>
      </c>
      <c r="F299" s="45">
        <f t="shared" si="68"/>
        <v>117.65474520004808</v>
      </c>
    </row>
    <row r="300" spans="1:6" ht="12.75" customHeight="1" x14ac:dyDescent="0.2">
      <c r="A300" s="63" t="s">
        <v>581</v>
      </c>
      <c r="B300" s="64" t="s">
        <v>592</v>
      </c>
      <c r="C300" s="247" t="s">
        <v>593</v>
      </c>
      <c r="D300" s="60">
        <f>IF(D6&gt;=D299,D6-D299,0)</f>
        <v>79692.640000000596</v>
      </c>
      <c r="E300" s="60">
        <f>IF(E6&gt;=E299,E6-E299,0)</f>
        <v>41505.39000000013</v>
      </c>
      <c r="F300" s="45">
        <f t="shared" si="68"/>
        <v>52.081835913579745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39080.69</v>
      </c>
      <c r="E302" s="194">
        <v>0</v>
      </c>
      <c r="F302" s="45">
        <f t="shared" si="68"/>
        <v>0</v>
      </c>
    </row>
    <row r="303" spans="1:6" ht="12.75" customHeight="1" x14ac:dyDescent="0.2">
      <c r="A303" s="63">
        <v>92221</v>
      </c>
      <c r="B303" s="64" t="s">
        <v>598</v>
      </c>
      <c r="C303" s="247" t="s">
        <v>599</v>
      </c>
      <c r="D303" s="194">
        <v>0</v>
      </c>
      <c r="E303" s="194">
        <v>55076.34</v>
      </c>
      <c r="F303" s="45" t="str">
        <f t="shared" si="68"/>
        <v>-</v>
      </c>
    </row>
    <row r="304" spans="1:6" ht="12.75" customHeight="1" x14ac:dyDescent="0.2">
      <c r="A304" s="63">
        <v>96</v>
      </c>
      <c r="B304" s="220" t="s">
        <v>600</v>
      </c>
      <c r="C304" s="247" t="s">
        <v>601</v>
      </c>
      <c r="D304" s="194">
        <v>0</v>
      </c>
      <c r="E304" s="194">
        <v>115250.51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165509.67000000001</v>
      </c>
      <c r="E360" s="60">
        <f t="shared" si="86"/>
        <v>94758.290000000008</v>
      </c>
      <c r="F360" s="45">
        <f t="shared" si="72"/>
        <v>57.252419148681767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87350.900000000009</v>
      </c>
      <c r="E373" s="60">
        <f t="shared" si="90"/>
        <v>73450.41</v>
      </c>
      <c r="F373" s="45">
        <f t="shared" si="72"/>
        <v>84.086609296526987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52532.73</v>
      </c>
      <c r="E379" s="60">
        <f t="shared" si="92"/>
        <v>70740.5</v>
      </c>
      <c r="F379" s="45">
        <f t="shared" si="72"/>
        <v>134.65985872045866</v>
      </c>
    </row>
    <row r="380" spans="1:6" ht="12.75" customHeight="1" x14ac:dyDescent="0.2">
      <c r="A380" s="63">
        <v>4221</v>
      </c>
      <c r="B380" s="64" t="s">
        <v>647</v>
      </c>
      <c r="C380" s="247" t="s">
        <v>739</v>
      </c>
      <c r="D380" s="194">
        <v>29641.43</v>
      </c>
      <c r="E380" s="194">
        <v>18804.52</v>
      </c>
      <c r="F380" s="45">
        <f t="shared" si="72"/>
        <v>63.439989231288777</v>
      </c>
    </row>
    <row r="381" spans="1:6" ht="12.75" customHeight="1" x14ac:dyDescent="0.2">
      <c r="A381" s="63">
        <v>4222</v>
      </c>
      <c r="B381" s="64" t="s">
        <v>740</v>
      </c>
      <c r="C381" s="247" t="s">
        <v>741</v>
      </c>
      <c r="D381" s="194">
        <v>3562.5</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14055.5</v>
      </c>
      <c r="E385" s="194">
        <v>3508.56</v>
      </c>
      <c r="F385" s="45">
        <f t="shared" si="72"/>
        <v>24.962185621287038</v>
      </c>
    </row>
    <row r="386" spans="1:6" ht="12.75" customHeight="1" x14ac:dyDescent="0.2">
      <c r="A386" s="63">
        <v>4227</v>
      </c>
      <c r="B386" s="183" t="s">
        <v>659</v>
      </c>
      <c r="C386" s="247" t="s">
        <v>746</v>
      </c>
      <c r="D386" s="194">
        <v>5273.3</v>
      </c>
      <c r="E386" s="194">
        <v>48427.42</v>
      </c>
      <c r="F386" s="45">
        <f t="shared" si="72"/>
        <v>918.35131701211753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30660</v>
      </c>
      <c r="E388" s="60">
        <f t="shared" si="93"/>
        <v>0</v>
      </c>
      <c r="F388" s="45">
        <f t="shared" si="72"/>
        <v>0</v>
      </c>
    </row>
    <row r="389" spans="1:6" ht="12.75" customHeight="1" x14ac:dyDescent="0.2">
      <c r="A389" s="63">
        <v>4231</v>
      </c>
      <c r="B389" s="64" t="s">
        <v>665</v>
      </c>
      <c r="C389" s="247" t="s">
        <v>750</v>
      </c>
      <c r="D389" s="194">
        <v>30660</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4158.17</v>
      </c>
      <c r="E393" s="60">
        <f t="shared" si="94"/>
        <v>2709.91</v>
      </c>
      <c r="F393" s="45">
        <f t="shared" si="72"/>
        <v>65.170736165188046</v>
      </c>
    </row>
    <row r="394" spans="1:6" ht="12.75" customHeight="1" x14ac:dyDescent="0.2">
      <c r="A394" s="63">
        <v>4241</v>
      </c>
      <c r="B394" s="64" t="s">
        <v>756</v>
      </c>
      <c r="C394" s="247" t="s">
        <v>757</v>
      </c>
      <c r="D394" s="194">
        <v>4158.17</v>
      </c>
      <c r="E394" s="194">
        <v>2709.91</v>
      </c>
      <c r="F394" s="45">
        <f t="shared" si="72"/>
        <v>65.170736165188046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78158.77</v>
      </c>
      <c r="E412" s="60">
        <f t="shared" si="100"/>
        <v>21307.88</v>
      </c>
      <c r="F412" s="45">
        <f t="shared" si="72"/>
        <v>27.262302106340719</v>
      </c>
    </row>
    <row r="413" spans="1:6" ht="12.75" customHeight="1" x14ac:dyDescent="0.2">
      <c r="A413" s="63">
        <v>451</v>
      </c>
      <c r="B413" s="64" t="s">
        <v>784</v>
      </c>
      <c r="C413" s="247" t="s">
        <v>785</v>
      </c>
      <c r="D413" s="194">
        <v>78158.77</v>
      </c>
      <c r="E413" s="194">
        <v>21307.88</v>
      </c>
      <c r="F413" s="45">
        <f t="shared" si="72"/>
        <v>27.262302106340719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165509.67000000001</v>
      </c>
      <c r="E418" s="60">
        <f t="shared" si="102"/>
        <v>94758.290000000008</v>
      </c>
      <c r="F418" s="45">
        <f t="shared" si="72"/>
        <v>57.252419148681767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1450092.8200000003</v>
      </c>
      <c r="E422" s="60">
        <f>E6+E308</f>
        <v>1653846.23</v>
      </c>
      <c r="F422" s="45">
        <f t="shared" si="72"/>
        <v>114.05105984870676</v>
      </c>
    </row>
    <row r="423" spans="1:6" ht="12.75" customHeight="1" x14ac:dyDescent="0.2">
      <c r="A423" s="63" t="s">
        <v>581</v>
      </c>
      <c r="B423" s="64" t="s">
        <v>804</v>
      </c>
      <c r="C423" s="247" t="s">
        <v>805</v>
      </c>
      <c r="D423" s="60">
        <f t="shared" ref="D423:E423" si="103">D299+D360</f>
        <v>1535909.8499999996</v>
      </c>
      <c r="E423" s="60">
        <f t="shared" si="103"/>
        <v>1707099.13</v>
      </c>
      <c r="F423" s="45">
        <f t="shared" si="72"/>
        <v>111.14578957873083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85817.029999999329</v>
      </c>
      <c r="E425" s="60">
        <f t="shared" si="105"/>
        <v>53252.899999999907</v>
      </c>
      <c r="F425" s="45">
        <f t="shared" si="72"/>
        <v>62.054000237482377</v>
      </c>
    </row>
    <row r="426" spans="1:6" ht="12.75" customHeight="1" x14ac:dyDescent="0.2">
      <c r="A426" s="251" t="s">
        <v>810</v>
      </c>
      <c r="B426" s="183" t="s">
        <v>811</v>
      </c>
      <c r="C426" s="252" t="s">
        <v>812</v>
      </c>
      <c r="D426" s="60">
        <f t="shared" ref="D426:E426" si="106">IF(D302-D303+D419-D420&gt;=0,D302-D303+D419-D420,0)</f>
        <v>39080.69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55076.34</v>
      </c>
      <c r="F427" s="45" t="str">
        <f t="shared" si="72"/>
        <v>-</v>
      </c>
    </row>
    <row r="428" spans="1:6" ht="24" x14ac:dyDescent="0.2">
      <c r="A428" s="249" t="s">
        <v>815</v>
      </c>
      <c r="B428" s="243" t="s">
        <v>816</v>
      </c>
      <c r="C428" s="250" t="s">
        <v>817</v>
      </c>
      <c r="D428" s="81">
        <f t="shared" ref="D428:E428" si="108">D304+D421</f>
        <v>0</v>
      </c>
      <c r="E428" s="81">
        <f t="shared" si="108"/>
        <v>115250.51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1450092.8200000003</v>
      </c>
      <c r="E643" s="60">
        <f>E422+E430</f>
        <v>1653846.23</v>
      </c>
      <c r="F643" s="45">
        <f t="shared" si="109"/>
        <v>114.05105984870676</v>
      </c>
    </row>
    <row r="644" spans="1:6" ht="12.75" customHeight="1" x14ac:dyDescent="0.2">
      <c r="A644" s="63" t="s">
        <v>581</v>
      </c>
      <c r="B644" s="64" t="s">
        <v>1237</v>
      </c>
      <c r="C644" s="247" t="s">
        <v>1238</v>
      </c>
      <c r="D644" s="60">
        <f>D423+D535</f>
        <v>1535909.8499999996</v>
      </c>
      <c r="E644" s="60">
        <f>E423+E535</f>
        <v>1707099.13</v>
      </c>
      <c r="F644" s="45">
        <f t="shared" si="109"/>
        <v>111.14578957873083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85817.029999999329</v>
      </c>
      <c r="E646" s="60">
        <f t="shared" si="164"/>
        <v>53252.899999999907</v>
      </c>
      <c r="F646" s="45">
        <f t="shared" si="109"/>
        <v>62.054000237482377</v>
      </c>
    </row>
    <row r="647" spans="1:6" ht="24" x14ac:dyDescent="0.2">
      <c r="A647" s="251" t="s">
        <v>1243</v>
      </c>
      <c r="B647" s="64" t="s">
        <v>1244</v>
      </c>
      <c r="C647" s="252" t="s">
        <v>1243</v>
      </c>
      <c r="D647" s="60">
        <f>IF(D426-D427+D641-D642&gt;=0,D426-D427+D641-D642,0)</f>
        <v>39080.69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55076.34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46736.339999999327</v>
      </c>
      <c r="E650" s="60">
        <f t="shared" si="166"/>
        <v>108329.2399999999</v>
      </c>
      <c r="F650" s="45">
        <f t="shared" si="109"/>
        <v>231.78802619118542</v>
      </c>
    </row>
    <row r="651" spans="1:6" ht="24" x14ac:dyDescent="0.2">
      <c r="A651" s="249" t="s">
        <v>1251</v>
      </c>
      <c r="B651" s="184" t="s">
        <v>1252</v>
      </c>
      <c r="C651" s="250" t="s">
        <v>1251</v>
      </c>
      <c r="D651" s="196">
        <v>97009.43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52769.1</v>
      </c>
      <c r="E653" s="194">
        <v>54495.45</v>
      </c>
      <c r="F653" s="45">
        <f t="shared" ref="F653:F740" si="167">IF(D653&lt;&gt;0,IF(E653/D653&gt;=100,"&gt;&gt;100",E653/D653*100),"-")</f>
        <v>103.27151685361319</v>
      </c>
    </row>
    <row r="654" spans="1:6" ht="12.75" customHeight="1" x14ac:dyDescent="0.2">
      <c r="A654" s="63" t="s">
        <v>1256</v>
      </c>
      <c r="B654" s="64" t="s">
        <v>1257</v>
      </c>
      <c r="C654" s="247" t="s">
        <v>1256</v>
      </c>
      <c r="D654" s="194">
        <v>261982.99</v>
      </c>
      <c r="E654" s="194">
        <v>187247.09</v>
      </c>
      <c r="F654" s="45">
        <f t="shared" si="167"/>
        <v>71.472995250569511</v>
      </c>
    </row>
    <row r="655" spans="1:6" ht="12.75" customHeight="1" x14ac:dyDescent="0.2">
      <c r="A655" s="63" t="s">
        <v>1258</v>
      </c>
      <c r="B655" s="64" t="s">
        <v>1259</v>
      </c>
      <c r="C655" s="247" t="s">
        <v>1258</v>
      </c>
      <c r="D655" s="194">
        <v>260256.64000000001</v>
      </c>
      <c r="E655" s="194">
        <v>214450.17</v>
      </c>
      <c r="F655" s="45">
        <f t="shared" si="167"/>
        <v>82.399499970490666</v>
      </c>
    </row>
    <row r="656" spans="1:6" ht="24" x14ac:dyDescent="0.2">
      <c r="A656" s="63">
        <v>11</v>
      </c>
      <c r="B656" s="64" t="s">
        <v>1260</v>
      </c>
      <c r="C656" s="247" t="s">
        <v>1261</v>
      </c>
      <c r="D656" s="60">
        <f t="shared" ref="D656:E656" si="168">+D653+D654-D655</f>
        <v>54495.449999999953</v>
      </c>
      <c r="E656" s="60">
        <f t="shared" si="168"/>
        <v>27292.369999999966</v>
      </c>
      <c r="F656" s="45">
        <f t="shared" si="167"/>
        <v>50.081924270741851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46</v>
      </c>
      <c r="E658" s="253">
        <v>48</v>
      </c>
      <c r="F658" s="45">
        <f t="shared" si="167"/>
        <v>104.34782608695652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39</v>
      </c>
      <c r="E660" s="253">
        <v>42</v>
      </c>
      <c r="F660" s="45">
        <f t="shared" si="167"/>
        <v>107.69230769230769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1323466.54</v>
      </c>
      <c r="E683" s="192">
        <v>1411621.46</v>
      </c>
      <c r="F683" s="71">
        <f t="shared" si="167"/>
        <v>106.66091036952095</v>
      </c>
    </row>
    <row r="684" spans="1:6" ht="24" x14ac:dyDescent="0.2">
      <c r="A684" s="70">
        <v>63613</v>
      </c>
      <c r="B684" s="182" t="s">
        <v>1317</v>
      </c>
      <c r="C684" s="278" t="s">
        <v>1318</v>
      </c>
      <c r="D684" s="192">
        <v>7019.81</v>
      </c>
      <c r="E684" s="192">
        <v>10293.67</v>
      </c>
      <c r="F684" s="71">
        <f t="shared" si="167"/>
        <v>146.63744460320149</v>
      </c>
    </row>
    <row r="685" spans="1:6" ht="24" x14ac:dyDescent="0.2">
      <c r="A685" s="63">
        <v>63622</v>
      </c>
      <c r="B685" s="244" t="s">
        <v>1319</v>
      </c>
      <c r="C685" s="247" t="s">
        <v>1320</v>
      </c>
      <c r="D685" s="194">
        <v>35020</v>
      </c>
      <c r="E685" s="194">
        <v>150695.57999999999</v>
      </c>
      <c r="F685" s="45">
        <f t="shared" si="167"/>
        <v>430.31290691033695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4189</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30324.63</v>
      </c>
      <c r="E734" s="192">
        <v>34113.879999999997</v>
      </c>
      <c r="F734" s="71">
        <f t="shared" si="167"/>
        <v>112.49561824826881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2621.4</v>
      </c>
      <c r="E736" s="194">
        <v>1985.7</v>
      </c>
      <c r="F736" s="45">
        <f t="shared" si="167"/>
        <v>75.749599450675206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229.71</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2690</v>
      </c>
      <c r="F744" s="71">
        <f t="shared" si="170"/>
        <v>135.31187122736418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33829.4</v>
      </c>
      <c r="E855" s="194">
        <v>37336.43</v>
      </c>
      <c r="F855" s="45">
        <f t="shared" si="169"/>
        <v>110.36681111695744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 sqref="E2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1701378.6099999999</v>
      </c>
      <c r="E6" s="180">
        <f t="shared" si="0"/>
        <v>1704047.68</v>
      </c>
      <c r="F6" s="181">
        <f t="shared" ref="F6:F298" si="1">IF(D6&gt;0,IF(E6/D6&gt;=100,"&gt;&gt;100",E6/D6*100),"-")</f>
        <v>100.15687689878739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1547406.8299999998</v>
      </c>
      <c r="E7" s="79">
        <f t="shared" si="2"/>
        <v>1561455.03</v>
      </c>
      <c r="F7" s="71">
        <f t="shared" si="1"/>
        <v>100.90785433588918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16101.94</v>
      </c>
      <c r="E8" s="79">
        <f>E9+E10-E11</f>
        <v>16101.94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16101.94</v>
      </c>
      <c r="E9" s="192">
        <v>16101.94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1288.72</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1288.72</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1531304.89</v>
      </c>
      <c r="E12" s="79">
        <f t="shared" si="3"/>
        <v>1545353.09</v>
      </c>
      <c r="F12" s="71">
        <f t="shared" si="1"/>
        <v>100.91740058375966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1390629.98</v>
      </c>
      <c r="E13" s="79">
        <f t="shared" si="4"/>
        <v>1388023.06</v>
      </c>
      <c r="F13" s="71">
        <f t="shared" si="1"/>
        <v>99.812536761216677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1767305.14</v>
      </c>
      <c r="E15" s="192">
        <v>1788613.02</v>
      </c>
      <c r="F15" s="71">
        <f t="shared" si="1"/>
        <v>101.20567068570854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36340.07</v>
      </c>
      <c r="E17" s="192">
        <v>36340.07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413015.23</v>
      </c>
      <c r="E18" s="192">
        <v>436930.03</v>
      </c>
      <c r="F18" s="71">
        <f t="shared" si="1"/>
        <v>105.7902949486875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111650.45999999999</v>
      </c>
      <c r="E19" s="79">
        <f t="shared" si="5"/>
        <v>133517.14000000004</v>
      </c>
      <c r="F19" s="71">
        <f t="shared" si="1"/>
        <v>119.58494394022206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190922.78</v>
      </c>
      <c r="E20" s="192">
        <v>202101.44</v>
      </c>
      <c r="F20" s="71">
        <f t="shared" si="1"/>
        <v>105.85506873511899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30488.04</v>
      </c>
      <c r="E21" s="192">
        <v>30437.09</v>
      </c>
      <c r="F21" s="71">
        <f t="shared" si="1"/>
        <v>99.83288528878866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2703.13</v>
      </c>
      <c r="E22" s="192">
        <v>2703.13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36697.300000000003</v>
      </c>
      <c r="E25" s="192">
        <v>40205.86</v>
      </c>
      <c r="F25" s="71">
        <f t="shared" si="1"/>
        <v>109.56081237584236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69220.990000000005</v>
      </c>
      <c r="E26" s="192">
        <v>117283.65</v>
      </c>
      <c r="F26" s="71">
        <f t="shared" si="1"/>
        <v>169.43365011104288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218381.78</v>
      </c>
      <c r="E28" s="192">
        <v>259214.03</v>
      </c>
      <c r="F28" s="71">
        <f t="shared" si="1"/>
        <v>118.69764501415823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29024.449999999997</v>
      </c>
      <c r="E29" s="79">
        <f t="shared" si="6"/>
        <v>22833.399999999998</v>
      </c>
      <c r="F29" s="71">
        <f t="shared" si="1"/>
        <v>78.66953551230084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31132.42</v>
      </c>
      <c r="E30" s="192">
        <v>31132.42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2107.9699999999998</v>
      </c>
      <c r="E34" s="192">
        <v>8299.02</v>
      </c>
      <c r="F34" s="71">
        <f t="shared" si="1"/>
        <v>393.6972537559833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38423.269999999997</v>
      </c>
      <c r="E36" s="192">
        <v>41248.18</v>
      </c>
      <c r="F36" s="71">
        <f t="shared" si="1"/>
        <v>107.35208117372625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38423.269999999997</v>
      </c>
      <c r="E40" s="192">
        <v>41248.18</v>
      </c>
      <c r="F40" s="71">
        <f t="shared" si="1"/>
        <v>107.35208117372625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167.23</v>
      </c>
      <c r="E42" s="192">
        <v>167.23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167.23</v>
      </c>
      <c r="E44" s="192">
        <v>167.23</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979.49</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979.49</v>
      </c>
      <c r="E47" s="192">
        <v>979.49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979.49</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45924.68</v>
      </c>
      <c r="E54" s="192">
        <v>62961.17</v>
      </c>
      <c r="F54" s="71">
        <f t="shared" si="1"/>
        <v>137.09658945908822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45924.68</v>
      </c>
      <c r="E55" s="192">
        <v>62961.17</v>
      </c>
      <c r="F55" s="71">
        <f t="shared" si="1"/>
        <v>137.09658945908822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153971.78</v>
      </c>
      <c r="E69" s="79">
        <f>E70+E82+E88+E119+E135+E147+E165+E171</f>
        <v>142592.65</v>
      </c>
      <c r="F69" s="71">
        <f t="shared" si="1"/>
        <v>92.609600278700427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54495.45</v>
      </c>
      <c r="E70" s="79">
        <f t="shared" si="12"/>
        <v>27292.37</v>
      </c>
      <c r="F70" s="71">
        <f t="shared" si="1"/>
        <v>50.081924270741872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54495.45</v>
      </c>
      <c r="E71" s="79">
        <f t="shared" si="13"/>
        <v>27292.37</v>
      </c>
      <c r="F71" s="71">
        <f t="shared" si="1"/>
        <v>50.081924270741872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54495.45</v>
      </c>
      <c r="E73" s="192">
        <v>27292.37</v>
      </c>
      <c r="F73" s="71">
        <f t="shared" si="1"/>
        <v>50.081924270741872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2466.9</v>
      </c>
      <c r="E82" s="79">
        <f>SUM(E83:E85)-E86+E87</f>
        <v>49.77</v>
      </c>
      <c r="F82" s="71">
        <f t="shared" si="1"/>
        <v>2.0175118569865012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2466.9</v>
      </c>
      <c r="E87" s="192">
        <v>49.77</v>
      </c>
      <c r="F87" s="71">
        <f t="shared" si="1"/>
        <v>2.0175118569865012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115250.51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115250.51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115250.51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97009.43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97009.43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1701378.6099999999</v>
      </c>
      <c r="E176" s="79">
        <f>E177+E251</f>
        <v>1704047.6800000002</v>
      </c>
      <c r="F176" s="71">
        <f t="shared" si="1"/>
        <v>100.1568768987874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200708.12</v>
      </c>
      <c r="E177" s="79">
        <f>E178+E197+E203+E219+E247+E248</f>
        <v>135671.38</v>
      </c>
      <c r="F177" s="71">
        <f t="shared" si="1"/>
        <v>67.596358333683753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112654.14</v>
      </c>
      <c r="E178" s="79">
        <f>SUM(E179:E181)+E185+E186+SUM(E194:E196)</f>
        <v>119434.49</v>
      </c>
      <c r="F178" s="71">
        <f t="shared" si="1"/>
        <v>106.01873131338093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95136.48</v>
      </c>
      <c r="E179" s="192">
        <v>111844.99</v>
      </c>
      <c r="F179" s="71">
        <f t="shared" si="1"/>
        <v>117.56267417083333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17444.189999999999</v>
      </c>
      <c r="E180" s="192">
        <v>7528.14</v>
      </c>
      <c r="F180" s="71">
        <f t="shared" si="1"/>
        <v>43.155572141784745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73.47</v>
      </c>
      <c r="E181" s="79">
        <f t="shared" si="28"/>
        <v>61.36</v>
      </c>
      <c r="F181" s="71">
        <f t="shared" si="1"/>
        <v>83.517081802096101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73.47</v>
      </c>
      <c r="E184" s="192">
        <v>61.36</v>
      </c>
      <c r="F184" s="71">
        <f t="shared" si="1"/>
        <v>83.517081802096101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78158.77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78158.77</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9895.2099999999991</v>
      </c>
      <c r="E247" s="192">
        <v>16236.89</v>
      </c>
      <c r="F247" s="71">
        <f>IF(D247&gt;0,IF(E247/D247&gt;=100,"&gt;&gt;100",E247/D247*100),"-")</f>
        <v>164.08838215661922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1500670.49</v>
      </c>
      <c r="E251" s="79">
        <f>+E252+E255-E264+E274+E291</f>
        <v>1568376.3</v>
      </c>
      <c r="F251" s="71">
        <f t="shared" si="1"/>
        <v>104.5117039650723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1547406.83</v>
      </c>
      <c r="E252" s="79">
        <f>E253-E254</f>
        <v>1561455.03</v>
      </c>
      <c r="F252" s="71">
        <f t="shared" si="1"/>
        <v>100.90785433588916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1547406.83</v>
      </c>
      <c r="E253" s="192">
        <v>1561455.03</v>
      </c>
      <c r="F253" s="71">
        <f t="shared" si="1"/>
        <v>100.90785433588916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-46736.34</v>
      </c>
      <c r="E255" s="79">
        <f>E256-E260</f>
        <v>-108329.24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46736.34</v>
      </c>
      <c r="E260" s="79">
        <f>SUM(E261:E263)</f>
        <v>108329.24</v>
      </c>
      <c r="F260" s="71">
        <f t="shared" si="1"/>
        <v>231.7880261911823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46736.34</v>
      </c>
      <c r="E261" s="192">
        <v>108329.24</v>
      </c>
      <c r="F261" s="71">
        <f t="shared" si="1"/>
        <v>231.7880261911823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115250.51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115250.51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115250.51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115250.51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115250.51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2466.9</v>
      </c>
      <c r="E308" s="192">
        <v>49.77</v>
      </c>
      <c r="F308" s="71">
        <f t="shared" si="43"/>
        <v>2.0175118569865012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112654.14</v>
      </c>
      <c r="E337" s="192">
        <v>119434.49</v>
      </c>
      <c r="F337" s="71">
        <f t="shared" si="43"/>
        <v>106.01873131338093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78158.77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2776.8</v>
      </c>
      <c r="E367" s="192">
        <v>10405.530000000001</v>
      </c>
      <c r="F367" s="71">
        <f t="shared" si="44"/>
        <v>374.73098530682802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5781.59</v>
      </c>
      <c r="E379" s="192">
        <v>5781.59</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1336.82</v>
      </c>
      <c r="E380" s="192">
        <v>49.77</v>
      </c>
      <c r="F380" s="71">
        <f t="shared" si="44"/>
        <v>3.7230143175595822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N122" sqref="N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1535909.8499999999</v>
      </c>
      <c r="E114" s="60">
        <f t="shared" si="22"/>
        <v>1707099.13</v>
      </c>
      <c r="F114" s="45">
        <f t="shared" si="1"/>
        <v>111.1457895787308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1485664.16</v>
      </c>
      <c r="E115" s="60">
        <f t="shared" si="23"/>
        <v>1706714.13</v>
      </c>
      <c r="F115" s="45">
        <f t="shared" si="1"/>
        <v>114.87886535541114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1485664.16</v>
      </c>
      <c r="E117" s="194">
        <v>1706714.13</v>
      </c>
      <c r="F117" s="45">
        <f t="shared" si="1"/>
        <v>114.87886535541114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72</v>
      </c>
      <c r="E125" s="194">
        <v>65</v>
      </c>
      <c r="F125" s="45">
        <f t="shared" si="1"/>
        <v>90.277777777777786</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49858.93</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314.76</v>
      </c>
      <c r="E128" s="194">
        <v>320</v>
      </c>
      <c r="F128" s="45">
        <f t="shared" si="1"/>
        <v>101.66476045240817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1535909.8499999999</v>
      </c>
      <c r="E141" s="81">
        <f t="shared" si="28"/>
        <v>1707099.13</v>
      </c>
      <c r="F141" s="61">
        <f t="shared" si="1"/>
        <v>111.1457895787308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115</v>
      </c>
      <c r="E5" s="82">
        <f t="shared" si="0"/>
        <v>81919.58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81919.58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81919.58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81919.58</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115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115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115</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G103" sqref="G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200708.12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1643437.86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4343.32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1518685.44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1258709.68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221793.49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525.84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37336.43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94758.29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25650.81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1708474.5999999999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4123.32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1512125.0899999999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1242001.17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231929.54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537.95000000000005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37336.43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320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172917.06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19309.13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135671.38000000012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135671.38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119434.49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16236.89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13957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2026-01-29T07:48:11Z</cp:lastPrinted>
  <dcterms:created xsi:type="dcterms:W3CDTF">2022-04-01T05:14:30Z</dcterms:created>
  <dcterms:modified xsi:type="dcterms:W3CDTF">2026-01-30T11:53:26Z</dcterms:modified>
</cp:coreProperties>
</file>